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2" sheetId="2" r:id="rId2"/>
    <sheet name="SO 103" sheetId="3" r:id="rId3"/>
  </sheets>
  <definedNames/>
  <calcPr/>
  <webPublishing/>
</workbook>
</file>

<file path=xl/sharedStrings.xml><?xml version="1.0" encoding="utf-8"?>
<sst xmlns="http://schemas.openxmlformats.org/spreadsheetml/2006/main" count="1450" uniqueCount="390">
  <si>
    <t>ASPE10</t>
  </si>
  <si>
    <t>S</t>
  </si>
  <si>
    <t>Firma: ÚDRŽBA SILNIC Královéhradeckého kraje a.s.</t>
  </si>
  <si>
    <t>Soupis prací objektu</t>
  </si>
  <si>
    <t xml:space="preserve">Stavba: </t>
  </si>
  <si>
    <t>2020-006-0013</t>
  </si>
  <si>
    <t>III/3051 Albrechtice nad Orlicí – hr. okr. RK – PA, I. etapa_Albrechtice_ul. Pardubická_neoceněný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</si>
  <si>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</si>
  <si>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</si>
  <si>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</si>
  <si>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</si>
  <si>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</si>
  <si>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</si>
  <si>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</si>
  <si>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</si>
  <si>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</si>
  <si>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</si>
  <si>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</si>
  <si>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</si>
  <si>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</si>
  <si>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</si>
  <si>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</si>
  <si>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</si>
  <si>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</si>
  <si>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</si>
  <si>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</si>
  <si>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</si>
  <si>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</si>
  <si>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</si>
  <si>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</si>
  <si>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</si>
  <si>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</si>
  <si>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</si>
  <si>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</si>
  <si>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</si>
  <si>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</si>
  <si>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</si>
  <si>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</si>
  <si>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</si>
  <si>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</si>
  <si>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</si>
  <si>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pláni, zjištění CBRsat  
Statické zatěžovací zkoušky na štěrkodrti  
Pevná cena</t>
  </si>
  <si>
    <t>VV</t>
  </si>
  <si>
    <t>1,00=1,000 [A]</t>
  </si>
  <si>
    <t>TS</t>
  </si>
  <si>
    <t>zahrnuje veškeré náklady spojené s objednatelem požadovanými zkouškami</t>
  </si>
  <si>
    <t>02720</t>
  </si>
  <si>
    <t>POMOC PRÁCE ZŘÍZ NEBO ZAJIŠŤ REGULACI A OCHRANU DOPRAVY</t>
  </si>
  <si>
    <t>Úhrnná částka musí obsahovat veškeré náklady na dočasné úpravy a regulaci dopravy na staveništi a nezbytné značení a opatření vyplývající z požadavků BOZP na staveništi. Po dobu realizace stavby zajištěn přístup k objektům pro požární techniku, policii, záchranné služby.  
Pevná cena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</si>
  <si>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</si>
  <si>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</si>
  <si>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</si>
  <si>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Zajištění stavby proti škodám na okolních pozemcích a objektech.  
Pevná cena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</si>
  <si>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</si>
  <si>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</si>
  <si>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</si>
  <si>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</si>
  <si>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</si>
  <si>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</si>
  <si>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</si>
  <si>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</si>
  <si>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Zaměření pro geometrický plán.  
Pevná cena</t>
  </si>
  <si>
    <t>7</t>
  </si>
  <si>
    <t>02911</t>
  </si>
  <si>
    <t>OSTATNÍ POŽADAVKY - GEODETICKÉ ZAMĚŘENÍ</t>
  </si>
  <si>
    <t>Věškerá nutná zaměření k realizaci díla (např. vytčení stavby, obvodu staveniště,...) a k uvedení stavby do užívání a předání dokončeného díla.  
Pevná cena</t>
  </si>
  <si>
    <t>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</si>
  <si>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</si>
  <si>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</si>
  <si>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DSP. Ověření podpisem odpovědného zástupce zhotovitele a správce stavby.  
4x tištěné paré + 1x CD  
Pevná cena</t>
  </si>
  <si>
    <t>02945</t>
  </si>
  <si>
    <t>OSTAT POŽADAVKY - GEOMETRICKÝ PLÁN</t>
  </si>
  <si>
    <t>Vypracování GP k oddělení pozemku potvrzeného katastrálním úřadem.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</si>
  <si>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</si>
  <si>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02960</t>
  </si>
  <si>
    <t>OSTATNÍ POŽADAVKY - ODBORNÝ DOZOR</t>
  </si>
  <si>
    <t>Výkon autorského dozoru při realizaci stavby.  
Pevná cena</t>
  </si>
  <si>
    <t>zahrnuje veškeré náklady spojené s objednatelem požadovaným dozorem</t>
  </si>
  <si>
    <t>SO 102</t>
  </si>
  <si>
    <t>Chodník</t>
  </si>
  <si>
    <t>014101</t>
  </si>
  <si>
    <t>POPLATKY ZA SKLÁDKU</t>
  </si>
  <si>
    <t>M3</t>
  </si>
  <si>
    <t>Odtěžená zeminy na úroveň zemní pláně</t>
  </si>
  <si>
    <t>pol. č. 12373: 0,96=0,960 [A]</t>
  </si>
  <si>
    <t>zahrnuje veškeré poplatky provozovateli skládky související s uložením odpadu na skládce.</t>
  </si>
  <si>
    <t>014111</t>
  </si>
  <si>
    <t>POPLATKY ZA SKLÁDKU TYP S-IO (INERTNÍ ODPAD)</t>
  </si>
  <si>
    <t>Materiál z odstraněné zbylé konstrukce chodníku až na úroveň zemní pláně</t>
  </si>
  <si>
    <t>pol. č. 11332: 446,35=446,350 [A]</t>
  </si>
  <si>
    <t>Odstraněný kryt z betonových dlaždic a betonové zámkové dlažby vč. lože   
Odstraněné betonové silniční obrubníky vč. betonového lože</t>
  </si>
  <si>
    <t>pol. č. 11318: 167,50=167,500 [A] 
pol. č. 11352: 182,88m*0,15m3/m=27,432 [B] 
Celkem: A+B=194,932 [C]</t>
  </si>
  <si>
    <t>014131</t>
  </si>
  <si>
    <t>POPLATKY ZA SKLÁDKU TYP S-NO (NEBEZPEČNÝ ODPAD)</t>
  </si>
  <si>
    <t>Odstraněné asfaltobetonové souvrství na chodníku a na vozovce  
Odfrézované asfaltobetonové souvrství v pásu š. 0,50 m</t>
  </si>
  <si>
    <t>pol. č. 11313: 19,50=19,500 [A] 
pol. č. 11372E: 3,984=3,984 [B] 
Celkem: A+B=23,484 [C]</t>
  </si>
  <si>
    <t>014211</t>
  </si>
  <si>
    <t>POPLATKY ZA ZEMNÍK - ORNICE</t>
  </si>
  <si>
    <t>Nákup ornice k ohumusování okolí chodníku  
Včetně naložení a dopravy z mezideponie na stavbu  
viz D.1.1. Technická zpráva, D.1.2.1. Situace pozemní komunikace</t>
  </si>
  <si>
    <t>pol. č. 18573: 42,15=42,150 [A] 
pol. č. 18232: 30,30=30,300 [B] 
Celkem: A-B=11,850 [C]</t>
  </si>
  <si>
    <t>zahrnuje veškeré poplatky majiteli zemníku související s nákupem zeminy (nikoliv s otvírkou zemníku)</t>
  </si>
  <si>
    <t>Zemní práce</t>
  </si>
  <si>
    <t>11313</t>
  </si>
  <si>
    <t>ODSTRANĚNÍ KRYTU ZPEVNĚNÝCH PLOCH S ASFALTOVÝM POJIVEM</t>
  </si>
  <si>
    <t>Odstranění asfaltobetonového souvrství v tl. 0,10 m na chodníku a v tl. 0,15 m na vozovce  
Včetně naložení, odvozu a uložení na skládku  
viz D.1.1. Technická zpráva, D.1.2.1. Situace pozemní komunikace</t>
  </si>
  <si>
    <t>Pravá strana: 120,00m2*0,10m+33,00m2*0,15m=16,950 [A] 
Levá strana: 17,00m2*0,15m=2,550 [B] 
Celkem: A+B=19,500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</si>
  <si>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</si>
  <si>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</si>
  <si>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</si>
  <si>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Odstranění krytu z betonových dlaždic a betonové zámkové dlažby v tl. 0,10 m, vč. lože  
Včetně naložení, odvozu a uložení na skládku  
viz D.1.1. Technická zpráva, D.1.2.1. Situace pozemní komunikace</t>
  </si>
  <si>
    <t>Pravá strana: 48,00+189,00+383,00+121,00+112,00=853,000 [A] 
Levá strana: 75,00+58,00+222,00+219,00+6+32,00+210,00=822,000 [B] 
A+B=1 675,000 [C] 
Celkem: Cm2*0,10m=167,500 [D]</t>
  </si>
  <si>
    <t>11332</t>
  </si>
  <si>
    <t>ODSTRANĚNÍ PODKLADŮ ZPEVNĚNÝCH PLOCH Z KAMENIVA NESTMELENÉHO</t>
  </si>
  <si>
    <t>Odstranění zbylé konstrukce chodníku v tl. 0,25 m až na úroveň zemní pláně  
Včetně naložení, odvozu a uložení na skládku  
viz D.1.1. Technická zpráva, D.1.2.3. Vzorové příčné řezy</t>
  </si>
  <si>
    <t>1785,40m2*0,25m=446,350 [A]</t>
  </si>
  <si>
    <t>11352</t>
  </si>
  <si>
    <t>ODSTRANĚNÍ CHODNÍKOVÝCH A SILNIČNÍCH OBRUBNÍKŮ BETONOVÝCH</t>
  </si>
  <si>
    <t>M</t>
  </si>
  <si>
    <t>Odstranění betonových silničních obrubníků (0,15/0,25 m) vč. betonového lože  
Včetně naložení, odvozu a uložení na skládku  
viz D.1.1. Technická zpráva, D.1.2.1. Situace pozemní komunikace</t>
  </si>
  <si>
    <t>Pravá strana: 1,40+6,30+33,00+2,70+1,2=44,600 [A] 
Levá strana: 18,30+10,00+1,50+27,50+1,20+1,30+2,78+1,00+15,00+1,60+3,80+16,50+1,60+4,50+20,00+3,10+1,90+6,70=138,280 [B] 
Celkem: A+B=182,880 [C]</t>
  </si>
  <si>
    <t>11372E</t>
  </si>
  <si>
    <t>FRÉZOVÁNÍ ZPEVNĚNÝCH PLOCH ASFALT DROBNÝCH OPRAV A PLOŠ ROZPADŮ DO 500M2</t>
  </si>
  <si>
    <t>Frézování asfaltobetonového souvrství v pásu š. 0,50 m v tl. 0,12 m  
Včetně naložení, odvozu a uložení na skládku  
viz D.1.1. Technická zpráva, D.1.2.1. Situace pozemní komunikace</t>
  </si>
  <si>
    <t>11,50+16,10+5,60=33,200 [A] 
Am2*0,12m=3,984 [B]</t>
  </si>
  <si>
    <t>11</t>
  </si>
  <si>
    <t>113765</t>
  </si>
  <si>
    <t>FRÉZOVÁNÍ DRÁŽKY PRŮŘEZU DO 600MM2 V ASFALTOVÉ VOZOVCE</t>
  </si>
  <si>
    <t>Frézování drážky pro asfaltovou zálivku 0,01/0,06 m  
Včetně naložení, odvozu a uložení na skládku  
viz D.1.1. Technická zpráva, D.1.2.1. Situace pozemní komunikace, D.1.2.3. Vzorové příčné řezy</t>
  </si>
  <si>
    <t>pol. č. 919112: 69,56=69,560 [A]</t>
  </si>
  <si>
    <t>Položka zahrnuje veškerou manipulaci s vybouranou sutí a s vybouranými hmotami vč. uložení na skládku.</t>
  </si>
  <si>
    <t>12</t>
  </si>
  <si>
    <t>12110</t>
  </si>
  <si>
    <t>SEJMUTÍ ORNICE NEBO LESNÍ PŮDY</t>
  </si>
  <si>
    <t>Sejmutí zeminy v tl. 0,15 m  
Včetně naložení, odvozu a uložení na mezideponii  
viz D.1.1. Technická zpráva, D.1.2.1. Situace pozemní komunikace, D.1.2.3. Vzorové příčné řezy</t>
  </si>
  <si>
    <t>Pravá strana: 9,00+38,00+4,00=51,000 [A] 
Levá strana: 3,00+21,00+10,00+35,00+82,00=151,000 [B] 
A+B=202,000 [C] 
Celkem: Cm2*0,15m=30,300 [D]</t>
  </si>
  <si>
    <t>položka zahrnuje sejmutí ornice bez ohledu na tloušťku vrstvy a její vodorovnou dopravu  
nezahrnuje uložení na trvalou skládku</t>
  </si>
  <si>
    <t>13</t>
  </si>
  <si>
    <t>12373</t>
  </si>
  <si>
    <t>ODKOP PRO SPOD STAVBU SILNIC A ŽELEZNIC TŘ. I</t>
  </si>
  <si>
    <t>Odtěžení zeminy na úroveň zemní pláně v tl. 0,20 m  
Včetně naložení, odvozu a uložení na skládku  
viz D.1.1. Technická zpráva, D.1.2.1. Situace pozemní komunikace, D.1.2.3. Vzorové příčné řezy</t>
  </si>
  <si>
    <t>12,00m2*0,08m=0,960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</si>
  <si>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</si>
  <si>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</si>
  <si>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</t>
  </si>
  <si>
    <t>VYKOPÁVKY ZE ZEMNÍKŮ A SKLÁDEK TŘ. I</t>
  </si>
  <si>
    <t>Vykopávka ornice z mezideponie  
Včetně naložení a dopravy z mezideponie na stavbu  
viz D.1.1. Technická zpráva, D.1.2.1. Situace pozemní komunikace</t>
  </si>
  <si>
    <t>pol. č. 18232: 281,00m2*0,15m=42,150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</si>
  <si>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</si>
  <si>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</si>
  <si>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12980</t>
  </si>
  <si>
    <t>ČIŠTĚNÍ ULIČNÍCH VPUSTÍ</t>
  </si>
  <si>
    <t>KUS</t>
  </si>
  <si>
    <t>Vyčištění stávajících uličních vpustí  
Včetně naložení, odvozu a uložení na skládku  
viz D.1.1. Technická zpráva, D.1.2.1. Situace pozemní komunikace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</si>
  <si>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</si>
  <si>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</si>
  <si>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17310</t>
  </si>
  <si>
    <t>ZEMNÍ KRAJNICE A DOSYPÁVKY SE ZHUTNĚNÍM</t>
  </si>
  <si>
    <t>Doplnění za obrubou  
Vhodný nenamrzavý materiál  
Včetně nákupu, naložení a dopravy na stavbu  
viz D.1.1. Technická zpráva</t>
  </si>
  <si>
    <t>pol. č. 917223: 275,06m*0,15m3/m=41,259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</si>
  <si>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</si>
  <si>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</si>
  <si>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</si>
  <si>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</si>
  <si>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M2</t>
  </si>
  <si>
    <t>Urovnání zemní pláně do sklonu 3,00%  
Zahutnění pláně Edef,2 = 30 MPa, CBRsat min. 15%  
viz D.1.1. Technická zpráva, D.1.2.1. Situace pozemní komunikace, D.1.2.3. Vzorové příčné řezy</t>
  </si>
  <si>
    <t>1797,40=1 797,400 [A]</t>
  </si>
  <si>
    <t>položka zahrnuje úpravu pláně včetně vyrovnání výškových rozdílů. Míru zhutnění určuje projekt.</t>
  </si>
  <si>
    <t>18</t>
  </si>
  <si>
    <t>18232</t>
  </si>
  <si>
    <t>ROZPROSTŘENÍ ORNICE V ROVINĚ V TL DO 0,15M</t>
  </si>
  <si>
    <t>Ohumusování v tl. 0,15 m  
K ohumusování použít zeminu z předchodzího sejmutí, která je uložena na mezideponii  
Včetně naložení a dopravy z mezideponie na stavbu  
viz D.1.1. Technická zpráva, D.1.2.1. Situace pozemní komunikace, D.1.2.3. Vzorové příčné řezy</t>
  </si>
  <si>
    <t>Pravá strana: 12,00+10,00+38,00+4,00+7,00+9,00+18,00+22,00+7,50+0,50+17,00+13,00=158,000 [A] 
Levá strana: 3,00+21,00+10,00+28,00+50,00+11,00=123,000 [B] 
Celkem: A+B=281,000 [C]</t>
  </si>
  <si>
    <t>položka zahrnuje:  
nutné přemístění ornice z dočasných skládek vzdálených do 50m  
rozprostření ornice v předepsané tloušťce v rovině a ve svahu do 1:5</t>
  </si>
  <si>
    <t>19</t>
  </si>
  <si>
    <t>18241</t>
  </si>
  <si>
    <t>ZALOŽENÍ TRÁVNÍKU RUČNÍM VÝSEVEM</t>
  </si>
  <si>
    <t>Osetí travním semenem na ohumusovaných plochách  
viz D.1.1. Technická zpráva, D.1.2.1. Situace pozemní komunikace, D.1.2.3. Vzorové příčné řezy</t>
  </si>
  <si>
    <t>pol. č. 18232: 281,00=281,000 [A]</t>
  </si>
  <si>
    <t>Zahrnuje dodání předepsané travní směsi, její výsev na ornici, zalévání, první pokosení, to vše bez ohledu na sklon terénu</t>
  </si>
  <si>
    <t>20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</si>
  <si>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</si>
  <si>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</si>
  <si>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</si>
  <si>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Komunikace</t>
  </si>
  <si>
    <t>21</t>
  </si>
  <si>
    <t>56335</t>
  </si>
  <si>
    <t>VOZOVKOVÉ VRSTVY ZE ŠTĚRKODRTI TL. DO 250MM</t>
  </si>
  <si>
    <t>ŠDa 0/63 v tl. 0,25 m    
Edef,2 = 60 MPa  
viz D.1.1. Technická zpráva, D.1.2.3. Vzorové příčné řezy</t>
  </si>
  <si>
    <t>pol. č 582611: 770,50+708,00=1 478,500 [A] 
pol. č 582612: 108,00+107,90=215,900 [B] 
pol. č 582614: 3,60+3,60=7,200 [C] 
pol. č 582617: 0,00+4,60=4,600 [D] 
pol. č. 58261A: 22,65+27,90=50,550 [E] 
pol. č. 58261B: 20,45+20,20=40,650 [F] 
Celkem: A+B+C+D+E+F=1 797,400 [G]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</si>
  <si>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</si>
  <si>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</si>
  <si>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572123</t>
  </si>
  <si>
    <t>INFILTRAČNÍ POSTŘIK Z EMULZE DO 1,0KG/M2</t>
  </si>
  <si>
    <t>PIE 0,60 kg/m2 na stávající konstrukční vrstvu a na odfrézovaný kryt  
viz D.1.1. Technická zpráva</t>
  </si>
  <si>
    <t>11,50+16,10+5,60=33,200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</si>
  <si>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</si>
  <si>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</si>
  <si>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</si>
  <si>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</si>
  <si>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PSE 0,30 kg/m2 na vrstvu ACP 16+  
viz D.1.1. Technická zpráva</t>
  </si>
  <si>
    <t>24</t>
  </si>
  <si>
    <t>574A44</t>
  </si>
  <si>
    <t>ASFALTOVÝ BETON PRO OBRUSNÉ VRSTVY ACO 11+, 11S TL. 50MM</t>
  </si>
  <si>
    <t>ACO 11+, 50 mm  
viz D.1.1. Technická zpráva, D.1.2.1 Situace pozemní komunikace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</si>
  <si>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</si>
  <si>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</si>
  <si>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574E66</t>
  </si>
  <si>
    <t>ASFALTOVÝ BETON PRO PODKLADNÍ VRSTVY ACP 16+, 16S TL. 70MM</t>
  </si>
  <si>
    <t>ACP 16+, 70 mm  
viz D.1.1. Technická zpráva</t>
  </si>
  <si>
    <t>26</t>
  </si>
  <si>
    <t>582611</t>
  </si>
  <si>
    <t>KRYTY Z BETON DLAŽDIC SE ZÁMKEM ŠEDÝCH TL 60MM DO LOŽE Z KAM</t>
  </si>
  <si>
    <t>Betonová zámková dlažba tl. 0,06 m, šedá  
viz D.1.1. Technická zpráva, D.1.2.1. Situace pozemní komunikace, D.1.2.3. Vzorové příčné řezy</t>
  </si>
  <si>
    <t>Pravá strana: 115,00+61,00+57,00+17,00+63,00+52,00+16,00+1,50+32,00+25,00+38,00+87,00+122,00+37,00+47,00=770,500 [A] 
Levá strana: 2,00+81,00+55,00+61,00+34,00+32,00+56,00+108,00+59,00+7,00+90,00+17,00+25,00+81,00=708,000 [B] 
Celkem: A+B=1 478,500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</si>
  <si>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</si>
  <si>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27</t>
  </si>
  <si>
    <t>582612</t>
  </si>
  <si>
    <t>KRYTY Z BETON DLAŽDIC SE ZÁMKEM ŠEDÝCH TL 80MM DO LOŽE Z KAM</t>
  </si>
  <si>
    <t>Betonová zámková dlažba tl. 0,08 m, šedá  
Sjezdy k nemovitostem přes chodník  
Prostor pro kontejnery  
viz D.1.1. Technická zpráva, D.1.2.1. Situace pozemní komunikace, D.1.2.3. Vzorové příčné řezy</t>
  </si>
  <si>
    <t>Pravá strana: 7,60+9,00+8,70+16,70+4,30+10,60+2,80+15,10+13,10+20,10=108,000 [A] 
Levá strana: 10,60+11,40+14,20+23,30+7,70+13,20+8,50+8,50+10,50=107,900 [B] 
Celkem: A+B=215,900 [C]</t>
  </si>
  <si>
    <t>28</t>
  </si>
  <si>
    <t>582614</t>
  </si>
  <si>
    <t>KRYTY Z BETON DLAŽDIC SE ZÁMKEM BAREV TL 60MM DO LOŽE Z KAM</t>
  </si>
  <si>
    <t>Betonová zámková dlažba tl. 0,06 m, červená  
Barevně kontrastní pás š. 0,30 m  
viz D.1.1. Technická zpráva, D.1.2.1. Situace pozemní komunikace, D.1.2.3. Vzorové příčné řezy</t>
  </si>
  <si>
    <t>Pravá strana: 3,60=3,600 [A] 
Levá strana: 3,60=3,600 [B] 
Celkem: A+B=7,200 [C]</t>
  </si>
  <si>
    <t>29</t>
  </si>
  <si>
    <t>582617</t>
  </si>
  <si>
    <t>KRYTY Z BETON DLAŽDIC SE ZÁMKEM ŠEDÝCH RELIÉF TL 60MM DO LOŽE Z KAM</t>
  </si>
  <si>
    <t>Betonová zámková dlažba tl. 0,06 m, šedá  
Umělá vodící linie š. 0,40 m  
viz D.1.1. Technická zpráva, D.1.2.1. Situace pozemní komunikace, D.1.2.3. Vzorové příčné řezy</t>
  </si>
  <si>
    <t>Pravá strana: 0,00=0,000 [A] 
Levá strana: 4,60=4,600 [B] 
Celkem: A+B=4,600 [C]</t>
  </si>
  <si>
    <t>30</t>
  </si>
  <si>
    <t>58261A</t>
  </si>
  <si>
    <t>KRYTY Z BETON DLAŽDIC SE ZÁMKEM BAREV RELIÉF TL 60MM DO LOŽE Z KAM</t>
  </si>
  <si>
    <t>Betonová zámková dlažba tl. 0,06 m, červená, reliéfní  
Varovné pásy š. 0,40 m  
Signální pásy š. 0,80 m  
viz D.1.1. Technická zpráva, D.1.2.1. Situace pozemní komunikace, D.1.2.3. Vzorové příčné řezy</t>
  </si>
  <si>
    <t>Pravá strana: 1,80+3,95+1,60+1,65+1,45+1,50+1,60+1,35+1,20+1,00+2,10+1,35+2,10=22,650 [A] 
Levá strana: 1,95+1,70+2,05+1,35+1,10+1,15+2,10+1,20+1,80+1,70+0,90+2,10+2,15+1,55+0,90+2,10+2,10=27,900 [B] 
Celkem: A+B=50,550 [C]</t>
  </si>
  <si>
    <t>31</t>
  </si>
  <si>
    <t>58261B</t>
  </si>
  <si>
    <t>KRYTY Z BETON DLAŽDIC SE ZÁMKEM BAREV RELIÉF TL 80MM DO LOŽE Z KAM</t>
  </si>
  <si>
    <t>Betonová zámková dlažba tl. 0,08 m, červená, reliéfní  
Varovné pásy š. 0,40 m v místech sjezdů k nemovitostem přes chodník  
viz D.1.1. Technická zpráva, D.1.2.1. Situace pozemní komunikace, D.1.2.3. Vzorové příčné řezy</t>
  </si>
  <si>
    <t>Pravá strana: 1,95+2,55+2,05+3,40+2,25+2,65+2,30+3,30=20,450 [A] 
Levá strana: 1,90+2,00+2,45+4,85+2,80+1,65+2,05+2,50=20,200 [B] 
Celkem: A+B=40,650 [C]</t>
  </si>
  <si>
    <t>Přidružená stavební výroba</t>
  </si>
  <si>
    <t>32</t>
  </si>
  <si>
    <t>711117</t>
  </si>
  <si>
    <t>IZOLACE BĚŽNÝCH KONSTRUKCÍ PROTI ZEMNÍ VLHKOSTI Z PE FÓLIÍ</t>
  </si>
  <si>
    <t>Nopová fólie kolem objektu v. 0,50 m  
Včetně krycí lišty a kotvení po 0,50 m  
viz D.1.1. Technická zpráva, D.1.2.1. Situace pozemní komunikace, D.1.2.3. Vzorové příčné řezy</t>
  </si>
  <si>
    <t>Pravá strana: 1,00+6,71=7,710 [A] 
Levá strana: 3,03+21,71+1,22=25,960 [B] 
A+B=33,670 [C] 
Celkem: Cm*0,50m=16,835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</si>
  <si>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</si>
  <si>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Ostatní konstrukce a práce</t>
  </si>
  <si>
    <t>33</t>
  </si>
  <si>
    <t>914172</t>
  </si>
  <si>
    <t>DOPRAVNÍ ZNAČKY ZÁKLADNÍ VELIKOSTI HLINÍKOVÉ FÓLIE TŘ 2 - MONTÁŽ S PŘEMÍSTĚNÍM</t>
  </si>
  <si>
    <t>Montáž stávající SDZ - přesunutí za obrubu  
viz D.1.1. Technická zpráva, D.1.2.1. Situace pozemní komunikace</t>
  </si>
  <si>
    <t>IS3a + IS3c + IS3c: 3,00=3,000 [A]</t>
  </si>
  <si>
    <t>položka zahrnuje:  
- dopravu demontované značky z dočasné skládky  
- osazení a montáž značky na místě určeném projektem  
- nutnou opravu poškozených částí  
nezahrnuje dodávku značky</t>
  </si>
  <si>
    <t>34</t>
  </si>
  <si>
    <t>914173</t>
  </si>
  <si>
    <t>DOPRAVNÍ ZNAČKY ZÁKLADNÍ VELIKOSTI HLINÍKOVÉ FÓLIE TŘ 2 - DEMONTÁŽ</t>
  </si>
  <si>
    <t>Demontáž stávající SDZ  
viz D.1.1. Technická zpráva, D.1.2.1. Situace pozemní komunikace</t>
  </si>
  <si>
    <t>Položka zahrnuje odstranění, demontáž a odklizení materiálu s odvozem na předepsané místo</t>
  </si>
  <si>
    <t>35</t>
  </si>
  <si>
    <t>914913</t>
  </si>
  <si>
    <t>SLOUPKY A STOJKY DZ Z OCEL TRUBEK ZABETON DEMONTÁŽ</t>
  </si>
  <si>
    <t>Demontáž sloupku SDZ vč. jejího betonové základu  
viz D.1.1. Technická zpráva, D.1.2.1. Situace pozemní komunikace</t>
  </si>
  <si>
    <t>IS3a + IS3c + IS3c: 1,00=1,000 [A]</t>
  </si>
  <si>
    <t>36</t>
  </si>
  <si>
    <t>914922</t>
  </si>
  <si>
    <t>SLOUPKY A STOJKY DZ Z OCEL TRUBEK DO PATKY MONTÁŽ S PŘESUNEM</t>
  </si>
  <si>
    <t>Montáž sloupku SDZ - přesunutí za obrubu  
viz D.1.1. Technická zpráva, D.1.2.1. Situace pozemní komunikace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</si>
  <si>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</si>
  <si>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37</t>
  </si>
  <si>
    <t>917211</t>
  </si>
  <si>
    <t>ZÁHONOVÉ OBRUBY Z BETONOVÝCH OBRUBNÍKŮ ŠÍŘ 50MM</t>
  </si>
  <si>
    <t>Betonový záhonový obrubník 0,05/0,25 m  
Osazení do betonového lože C20/25n, XF3 tl. min. 0,10 m  
viz D.1.1. Technická zpráva, D.1.2.1. Situace pozemní komunikace, D.1.2.3. Vzorové příčné řezy</t>
  </si>
  <si>
    <t>Pravá strana: 18,62+14,80+17,94+16,78+18,94=87,080 [A] 
Levá strana: 11,08+5,90+30,00=46,980 [B] 
Celkem: A+B=134,060 [C]</t>
  </si>
  <si>
    <t>Položka zahrnuje:  
dodání a pokládku betonových obrubníků o rozměrech předepsaných zadávací dokumentací  
betonové lože i boční betonovou opěrku.</t>
  </si>
  <si>
    <t>38</t>
  </si>
  <si>
    <t>917223</t>
  </si>
  <si>
    <t>SILNIČNÍ A CHODNÍKOVÉ OBRUBY Z BETONOVÝCH OBRUBNÍKŮ ŠÍŘ 100MM</t>
  </si>
  <si>
    <t>Betonový silniční obrubník 0,10/0,25 m  
Osazení do betonového lože C20/25n, XF3 tl. min 0,10 m  
viz D.1.1. Technická zpráva, D.1.2.1. Situace pozemní komunikace, D.1.2.3. Vzorové příčné řezy</t>
  </si>
  <si>
    <t>Pravá strana: 8,40+2,90+2,95+4,50+1,60+2,51+21,58+2,22+1,76+2,65+3,06+6,46+0,90+0,90+10,41+0,90+0,90+20,57+1,36+25,19+8,29+0,69+0,90+0,90+18,62+0,90+14,80+0,90=167,720 [A] 
Levá strana: 2,82+12,00+18,40+10,00+0,85+30,62+1,61+3,92+1,95+6,98+3,12+1,25+1,25+1,25+1,25+2,71+7,36=107,340 [B] 
Celkem: A+B=275,060 [C]</t>
  </si>
  <si>
    <t>39</t>
  </si>
  <si>
    <t>Betonový silniční obrubník 0,10/0,25 m  
Osazení do betonového lože C20/25n, XF3 tl. min 0,10 m  
viz D.1.1. Technická zpráva, D.1.2.1. Situace pozemní komunikace, D.1.2.3. Vzorové příčné řezy  
V případě absence prahu bran oplocení osadíme betonovým silničním obrubníkem (0,10/0,25) v rovině dlažby  
Položka bude čerpána pouze v případě absence prahu bran oplocení</t>
  </si>
  <si>
    <t>Pravá strana: 30,00=30,000 [A] 
Levá strana: 20,00=20,000 [B] 
Celkem: A+B=50,000 [C]</t>
  </si>
  <si>
    <t>40</t>
  </si>
  <si>
    <t>917224</t>
  </si>
  <si>
    <t>SILNIČNÍ A CHODNÍKOVÉ OBRUBY Z BETONOVÝCH OBRUBNÍKŮ ŠÍŘ 150MM</t>
  </si>
  <si>
    <t>Betonový silniční obrubník 0,15/0,25 m, podsázka 0,12 m  
Osazení do betonového lože C20/25n, XF3 tl. min 0,10 m  
viz D.1.1. Technická zpráva, D.1.2.1. Situace pozemní komunikace, D.1.2.3. Vzorové příčné řezy</t>
  </si>
  <si>
    <t>Pravá strana: 0,00=0,000 [A] 
Levá strana: 1,78+1,96+7,89+2,00+0,61+10,42+3,00+1,00+1,85+4,12+7,02+4,53=46,180 [B] 
Celkem: A+B=46,180 [C]</t>
  </si>
  <si>
    <t>41</t>
  </si>
  <si>
    <t>Betonový silniční obrubník 0,15/0,30 m, podsázka 0,16 m  
Osazení do betonového lože C20/25n, XF3 tl. min 0,10 m  
viz D.1.1. Technická zpráva, D.1.2.1. Situace pozemní komunikace, D.1.2.3. Vzorové příčné řezy</t>
  </si>
  <si>
    <t>Pravá strana: 2,72+10,68+1,60=15,000 [A] 
Levá strana: 2,00+11,00+1,00=14,000 [B] 
Celkem: A+B=29,000 [C]</t>
  </si>
  <si>
    <t>42</t>
  </si>
  <si>
    <t>Betonový nájezdový obrubník 0,15/0,15 m, podsázka 0,02 m  
Osazení do betonového lože C20/25n, XF3 tl. min 0,10 m  
viz D.1.1. Technická zpráva, D.1.2.1. Situace pozemní komunikace, D.1.2.3. Vzorové příčné řezy</t>
  </si>
  <si>
    <t>Pravá strana: 5,20+4,00+4,00=13,200 [A] 
Levá strana: 5,75+4,00+1,35+4,00+10,68+5,00+4,00+4,00=38,780 [B] 
Celkem: A+B=51,980 [C]</t>
  </si>
  <si>
    <t>43</t>
  </si>
  <si>
    <t>Betonový náběhový obrubník 0,15/0,15-0,25 m, podsázka 0,02-0,12 m  
Osazení do betonového lože C20/25n, XF3 tl. min 0,10 m  
viz D.1.1. Technická zpráva, D.1.2.1. Situace pozemní komunikace, D.1.2.3. Vzorové příčné řezy</t>
  </si>
  <si>
    <t>Pravá strana: 1,00+1,00+1,00+1,00+1,00+1,00=6,000 [A] 
Levá strana: 1,00+1,00+1,00+1,00+1,00+1,00+1,00+1,00+1,00+1,00+1,00+1,00+1,00=13,000 [B] 
Celkem: A+B=19,000 [C]</t>
  </si>
  <si>
    <t>44</t>
  </si>
  <si>
    <t>919112</t>
  </si>
  <si>
    <t>ŘEZÁNÍ ASFALTOVÉHO KRYTU VOZOVEK TL DO 100MM</t>
  </si>
  <si>
    <t>Řezání spar v asfaltobetonovém krytu    
viz D.1.1. Technická zpráva, D.1.2.1. Situace pozemní komunikace, D.1.2.3. Vzorové příčné řezy</t>
  </si>
  <si>
    <t>Pravá strana: 0,00=0,000 [A] 
Levá strana: 0,69+21,01+2,00+0,50+11,59+20,53+0,50+0,50+5,60+6,14+0,50=69,560 [B] 
Celkem: A+B=69,560 [C]</t>
  </si>
  <si>
    <t>položka zahrnuje řezání vozovkové vrstvy v předepsané tloušťce, včetně spotřeby vody</t>
  </si>
  <si>
    <t>45</t>
  </si>
  <si>
    <t>931315</t>
  </si>
  <si>
    <t>TĚSNĚNÍ DILATAČ SPAR ASF ZÁLIVKOU PRŮŘ DO 600MM2</t>
  </si>
  <si>
    <t>Asfaltová zálivka včetně ošetření do vyfrézované drážky 0,01/0,06 m  
viz D.1.1. Technická zpráva, D.1.2.1. Situace pozemní komunikace, D.1.2.3. Vzorové příčné řezy</t>
  </si>
  <si>
    <t>položka zahrnuje dodávku a osazení předepsaného materiálu, očištění ploch spáry před úpravou, očištění okolí spáry po úpravě  
nezahrnuje těsnící profil</t>
  </si>
  <si>
    <t>46</t>
  </si>
  <si>
    <t>93551</t>
  </si>
  <si>
    <t>ŽLABY Z DÍLCŮ Z BETONU SVĚTLÉ ŠÍŘKY DO 100MM VČETNĚ MŘÍŽÍ</t>
  </si>
  <si>
    <t>Odvodňovací žlábek s krycím litinovým roštem  
Osazení do betonového lože C20/25n, XF3 tl. min 0,10 m  
viz D.1.1. Technická zpráva, D.1.2.1. Situace pozemní komunikace</t>
  </si>
  <si>
    <t>Pravá strana: 3,10+3,10=6,200 [A] 
Levá strana: 0,00=0,000 [B] 
Celkem: A+B=6,200 [C]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</si>
  <si>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</si>
  <si>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103</t>
  </si>
  <si>
    <t>Autobusová zastávka</t>
  </si>
  <si>
    <t>Přebytek sejmutí zeminy  
Odtěžená zeminy na úroveň zemní pláně  
Zemina z hloubení rýhy pro kanalizační přípojky od odvodňovacích žlábků</t>
  </si>
  <si>
    <t>pol. č. 12110: 9,75=9,750 [A] 
pol. č. 12373: 2,80=2,800 [B] 
pol. č. 13273: 2,72=2,720 [C] 
pol. č. 17411: 0,68=0,680 [D] 
pol. č. 18232: 41,00m2*0,15m=6,150 [E] 
Celkem: A+B+C-D-E=8,440 [F]</t>
  </si>
  <si>
    <t>pol. č. 11332: 8,00=8,000 [A]</t>
  </si>
  <si>
    <t>Odstraněný kryt z betonových dlaždic a betonové zámkové dlažby vč. lože   
Odstraněné betonové silniční obrubníky vč. betonového lože  
Vybourané základové pasy přístřešku autobusové zastávky</t>
  </si>
  <si>
    <t>pol. č. 11318: 3,20=3,200 [A] 
pol. č. 11352: 8,60m*0,15m3/m=1,290 [B] 
pol. č. 96615: 4,68=4,680 [C] 
Celkem: A+B+C=9,170 [D]</t>
  </si>
  <si>
    <t>Odfrézované asfaltobetonové souvrství v pásu š. 0,50 m</t>
  </si>
  <si>
    <t>pol. č. 11372E: 0,84=0,840 [A]</t>
  </si>
  <si>
    <t>32,00m2*0,10m=3,200 [A]</t>
  </si>
  <si>
    <t>32,00m2*0,25m=8,000 [A]</t>
  </si>
  <si>
    <t>2,00+2,60+1,00+3,00=8,600 [A]</t>
  </si>
  <si>
    <t>7,00m2*0,12m=0,840 [A]</t>
  </si>
  <si>
    <t>pol. č. 919112: 13,71=13,710 [A]</t>
  </si>
  <si>
    <t>65,00m2*0,15m=9,750 [A]</t>
  </si>
  <si>
    <t>35,00m2*0,08m=2,800 [A]</t>
  </si>
  <si>
    <t>pol. č. 18232: 41,00m2*0,15m=6,150 [A]</t>
  </si>
  <si>
    <t>13273</t>
  </si>
  <si>
    <t>HLOUBENÍ RÝH ŠÍŘ DO 2M PAŽ I NEPAŽ TŘ. I</t>
  </si>
  <si>
    <t>Výkop pro základové pasy š. 0,40 m přístřešku autobusové zastávky  
Včetně naložení, odvozu a uložení na skládku  
viz D.1.1. Technická zpráva</t>
  </si>
  <si>
    <t>1,80+3,20+1,80=6,800 [A] 
Celkem: Am*0,40m*1,00m=2,720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</si>
  <si>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</si>
  <si>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č. 917223: 27,51m*0,15m3/m=4,127 [A]</t>
  </si>
  <si>
    <t>17411</t>
  </si>
  <si>
    <t>ZÁSYP JAM A RÝH ZEMINOU SE ZHUTNĚNÍM</t>
  </si>
  <si>
    <t>Zásyp zbylé části rýhy základových pasů přístřešku autobusové zastávky  
K zásypu použít vykopanou zeminou, která je uložena ne mezideponii  
viz D.1.1. Technická zpráva</t>
  </si>
  <si>
    <t>1,80+3,20+1,80=6,800 [A] 
Celkem: Am*0,20m*0,50m=0,680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</si>
  <si>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</si>
  <si>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49,65=49,650 [A]</t>
  </si>
  <si>
    <t>41,00=41,000 [A]</t>
  </si>
  <si>
    <t>pol. č. 18232: 41,00=41,000 [A]</t>
  </si>
  <si>
    <t>Základy</t>
  </si>
  <si>
    <t>27211</t>
  </si>
  <si>
    <t>ZÁKLADY Z DÍLCŮ BETONOVÝCH</t>
  </si>
  <si>
    <t>Horní část základových pasů provedeme z tvárnic ztraceného bednění š. 0,20 m, které vyztužíme a zalijeme betonem třídy C 16/20.  
Předpokládá se provedení dvou řad tvárnic ztraceného bednění v. 0,25 m (celkem 0,50 m).  
viz D.1.1. Technická zpráva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</si>
  <si>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</si>
  <si>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272313</t>
  </si>
  <si>
    <t>ZÁKLADY Z PROSTÉHO BETONU DO C16/20</t>
  </si>
  <si>
    <t>Spodní část základových pasů o výšce 0,50 m zalijeme betonem třídy C16/20 přímo do vykopané rýhy.  
viz D.1.1. Technická zpráva</t>
  </si>
  <si>
    <t>1,80+3,20+1,80=6,800 [A] 
Celkem: Am*0,40m*0,50m=1,360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</si>
  <si>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</si>
  <si>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pol. č 582611: 43,00=43,000 [A] 
pol. č 582614: 3,60=3,600 [B] 
pol. č. 58261A: 3,05=3,050 [C] 
Celkem: A+B+C=49,650 [D]</t>
  </si>
  <si>
    <t>7,00=7,000 [A]</t>
  </si>
  <si>
    <t>22,00+21,00=43,000 [A]</t>
  </si>
  <si>
    <t>Betonová dlažba tl. 0,06 m, červená  
Barevně kontrastní pás š. 0,30 m  
viz D.1.1. Technická zpráva, D.1.2.1. Situace pozemní komunikace, D.1.2.3. Vzorové příčné řezy</t>
  </si>
  <si>
    <t>3,60=3,600 [A]</t>
  </si>
  <si>
    <t>1,25+1,80=3,050 [A]</t>
  </si>
  <si>
    <t>914472</t>
  </si>
  <si>
    <t>DOPRAVNÍ ZNAČKY 100X150CM HLINÍKOVÉ FÓLIE TŘ 2 - MONTÁŽ S PŘEMÍSTĚNÍM</t>
  </si>
  <si>
    <t>IP25a: 1,00=1,000 [A]</t>
  </si>
  <si>
    <t>914473</t>
  </si>
  <si>
    <t>DOPRAVNÍ ZNAČKY 100X150CM HLINÍKOVÉ FÓLIE TŘ 2 - DEMONTÁŽ</t>
  </si>
  <si>
    <t>Montáž stávající SDZ  
viz D.1.1. Technická zpráva, D.1.2.1. Situace pozemní komunikace</t>
  </si>
  <si>
    <t>IP25a: 2,00=2,000 [A]</t>
  </si>
  <si>
    <t>1,85+3,20+5,63+3,50+1,50+7,36+2,97+1,50=27,510 [A]</t>
  </si>
  <si>
    <t>2,71+5,74</t>
  </si>
  <si>
    <t>Betonový silniční obrubník 0,15/0,30 m, podsázka 0,20 m  
Osazení do betonového lože C20/25n, XF3 tl. min 0,10 m  
viz D.1.1. Technická zpráva, D.1.2.1. Situace pozemní komunikace, D.1.2.3. Vzorové příčné řezy</t>
  </si>
  <si>
    <t>3,84+11,32+1,00=16,160 [A]</t>
  </si>
  <si>
    <t>4,00=4,000 [A]</t>
  </si>
  <si>
    <t>1,01+1,83+7,90+2,97=13,710 [A]</t>
  </si>
  <si>
    <t>96615</t>
  </si>
  <si>
    <t>BOURÁNÍ KONSTRUKCÍ Z PROSTÉHO BETONU</t>
  </si>
  <si>
    <t>Vybourání základových pasů přístřešku autobusové zastávky  
Včetně naložení, odvozu a uložení na skládku  
viz D.1.1. Technická zpráva, D.1.2.1. Situace pozemní komunikace</t>
  </si>
  <si>
    <t>3,00+5,70+3,00=11,700 [A] 
Am*0,40m*1,00m=4,680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</si>
  <si>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</si>
  <si>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</si>
  <si>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</si>
  <si>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přístřešku autobusové zastávky  
Včetně naložení, odvozu, uložení a poplatku za skládku  
viz D.1.1. Technická zpráva, D.1.2.1. Situace pozemní komunikace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</si>
  <si>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</si>
  <si>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99998</t>
  </si>
  <si>
    <t>R</t>
  </si>
  <si>
    <t>PŘÍSTŘEŠEK AUTOBUSOVÉ ZASTÁVKY</t>
  </si>
  <si>
    <t>Předpokládá se osazení přístřešku autobusové zastávky o rozměru 3,00 m x 1,80 m.  
Přesný typ přístřešku specifikuje obec Albrechtice nad Orlicí.  
Kotvení přístřešku provedeme do nových dvoustupňových základových pasů.  
viz D.1.1. Technická zpráva, D.1.2.1. Situace pozemní komunikace</t>
  </si>
  <si>
    <t>99999</t>
  </si>
  <si>
    <t>PŘELOŽKA ELEKTRICKÉHO VEDENÍ</t>
  </si>
  <si>
    <t>Stávající betonový sloup, na kterém je rozhlas a VO přesuneme za obrubu  
Včetně zemních prací  
Včetně napojení (prodloužení) vedení  
Včetně revize  
viz D.1.1. Technická zpráva, D.1.2.1. Situace pozemní komunikace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</si>
</sst>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19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38.25">
      <c r="A28" t="s">
        <v>44</v>
      </c>
      <c r="E28" s="29" t="s">
        <v>60</v>
      </c>
    </row>
    <row r="29" spans="1:16" ht="12.75">
      <c r="A29" s="19" t="s">
        <v>35</v>
      </c>
      <c s="23" t="s">
        <v>27</v>
      </c>
      <c s="23" t="s">
        <v>57</v>
      </c>
      <c s="19" t="s">
        <v>13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38.25">
      <c r="A32" t="s">
        <v>44</v>
      </c>
      <c r="E32" s="29" t="s">
        <v>60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56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56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72</v>
      </c>
    </row>
    <row r="43" spans="1:5" ht="12.75">
      <c r="A43" s="30" t="s">
        <v>42</v>
      </c>
      <c r="E43" s="31" t="s">
        <v>43</v>
      </c>
    </row>
    <row r="44" spans="1:5" ht="76.5">
      <c r="A44" t="s">
        <v>44</v>
      </c>
      <c r="E44" s="29" t="s">
        <v>73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76</v>
      </c>
    </row>
    <row r="47" spans="1:5" ht="12.75">
      <c r="A47" s="30" t="s">
        <v>42</v>
      </c>
      <c r="E47" s="31" t="s">
        <v>43</v>
      </c>
    </row>
    <row r="48" spans="1:5" ht="12.75">
      <c r="A48" t="s">
        <v>44</v>
      </c>
      <c r="E48" s="29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0+O8+O29+O90+O135+O140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0+I8+I29+I90+I135+I140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82</v>
      </c>
      <c s="26">
        <v>0.96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83</v>
      </c>
    </row>
    <row r="11" spans="1:5" ht="12.75">
      <c r="A11" s="30" t="s">
        <v>42</v>
      </c>
      <c r="E11" s="31" t="s">
        <v>84</v>
      </c>
    </row>
    <row r="12" spans="1:5" ht="25.5">
      <c r="A12" t="s">
        <v>44</v>
      </c>
      <c r="E12" s="29" t="s">
        <v>85</v>
      </c>
    </row>
    <row r="13" spans="1:16" ht="12.75">
      <c r="A13" s="19" t="s">
        <v>35</v>
      </c>
      <c s="23" t="s">
        <v>13</v>
      </c>
      <c s="23" t="s">
        <v>86</v>
      </c>
      <c s="19" t="s">
        <v>19</v>
      </c>
      <c s="24" t="s">
        <v>87</v>
      </c>
      <c s="25" t="s">
        <v>82</v>
      </c>
      <c s="26">
        <v>446.35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</v>
      </c>
    </row>
    <row r="15" spans="1:5" ht="12.75">
      <c r="A15" s="30" t="s">
        <v>42</v>
      </c>
      <c r="E15" s="31" t="s">
        <v>89</v>
      </c>
    </row>
    <row r="16" spans="1:5" ht="25.5">
      <c r="A16" t="s">
        <v>44</v>
      </c>
      <c r="E16" s="29" t="s">
        <v>85</v>
      </c>
    </row>
    <row r="17" spans="1:16" ht="12.75">
      <c r="A17" s="19" t="s">
        <v>35</v>
      </c>
      <c s="23" t="s">
        <v>12</v>
      </c>
      <c s="23" t="s">
        <v>86</v>
      </c>
      <c s="19" t="s">
        <v>13</v>
      </c>
      <c s="24" t="s">
        <v>87</v>
      </c>
      <c s="25" t="s">
        <v>82</v>
      </c>
      <c s="26">
        <v>194.932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90</v>
      </c>
    </row>
    <row r="19" spans="1:5" ht="38.25">
      <c r="A19" s="30" t="s">
        <v>42</v>
      </c>
      <c r="E19" s="31" t="s">
        <v>91</v>
      </c>
    </row>
    <row r="20" spans="1:5" ht="25.5">
      <c r="A20" t="s">
        <v>44</v>
      </c>
      <c r="E20" s="29" t="s">
        <v>85</v>
      </c>
    </row>
    <row r="21" spans="1:16" ht="12.75">
      <c r="A21" s="19" t="s">
        <v>35</v>
      </c>
      <c s="23" t="s">
        <v>23</v>
      </c>
      <c s="23" t="s">
        <v>92</v>
      </c>
      <c s="19" t="s">
        <v>37</v>
      </c>
      <c s="24" t="s">
        <v>93</v>
      </c>
      <c s="25" t="s">
        <v>82</v>
      </c>
      <c s="26">
        <v>23.484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94</v>
      </c>
    </row>
    <row r="23" spans="1:5" ht="38.25">
      <c r="A23" s="30" t="s">
        <v>42</v>
      </c>
      <c r="E23" s="31" t="s">
        <v>95</v>
      </c>
    </row>
    <row r="24" spans="1:5" ht="25.5">
      <c r="A24" t="s">
        <v>44</v>
      </c>
      <c r="E24" s="29" t="s">
        <v>85</v>
      </c>
    </row>
    <row r="25" spans="1:16" ht="12.75">
      <c r="A25" s="19" t="s">
        <v>35</v>
      </c>
      <c s="23" t="s">
        <v>25</v>
      </c>
      <c s="23" t="s">
        <v>96</v>
      </c>
      <c s="19" t="s">
        <v>37</v>
      </c>
      <c s="24" t="s">
        <v>97</v>
      </c>
      <c s="25" t="s">
        <v>82</v>
      </c>
      <c s="26">
        <v>11.85</v>
      </c>
      <c s="27">
        <v>0</v>
      </c>
      <c s="27">
        <f>ROUND(ROUND(H25,2)*ROUND(G25,3),2)</f>
      </c>
      <c r="O25">
        <f>(I25*0)/100</f>
      </c>
      <c t="s">
        <v>17</v>
      </c>
    </row>
    <row r="26" spans="1:5" ht="38.25">
      <c r="A26" s="28" t="s">
        <v>40</v>
      </c>
      <c r="E26" s="29" t="s">
        <v>98</v>
      </c>
    </row>
    <row r="27" spans="1:5" ht="38.25">
      <c r="A27" s="30" t="s">
        <v>42</v>
      </c>
      <c r="E27" s="31" t="s">
        <v>99</v>
      </c>
    </row>
    <row r="28" spans="1:5" ht="25.5">
      <c r="A28" t="s">
        <v>44</v>
      </c>
      <c r="E28" s="29" t="s">
        <v>100</v>
      </c>
    </row>
    <row r="29" spans="1:18" ht="12.75" customHeight="1">
      <c r="A29" s="5" t="s">
        <v>33</v>
      </c>
      <c s="5"/>
      <c s="35" t="s">
        <v>19</v>
      </c>
      <c s="5"/>
      <c s="21" t="s">
        <v>101</v>
      </c>
      <c s="5"/>
      <c s="5"/>
      <c s="5"/>
      <c s="36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82</v>
      </c>
      <c s="26">
        <v>19.5</v>
      </c>
      <c s="27">
        <v>0</v>
      </c>
      <c s="27">
        <f>ROUND(ROUND(H30,2)*ROUND(G30,3),2)</f>
      </c>
      <c r="O30">
        <f>(I30*0)/100</f>
      </c>
      <c t="s">
        <v>17</v>
      </c>
    </row>
    <row r="31" spans="1:5" ht="51">
      <c r="A31" s="28" t="s">
        <v>40</v>
      </c>
      <c r="E31" s="29" t="s">
        <v>104</v>
      </c>
    </row>
    <row r="32" spans="1:5" ht="38.25">
      <c r="A32" s="30" t="s">
        <v>42</v>
      </c>
      <c r="E32" s="31" t="s">
        <v>105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62</v>
      </c>
      <c s="23" t="s">
        <v>107</v>
      </c>
      <c s="19" t="s">
        <v>37</v>
      </c>
      <c s="24" t="s">
        <v>108</v>
      </c>
      <c s="25" t="s">
        <v>82</v>
      </c>
      <c s="26">
        <v>167.5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109</v>
      </c>
    </row>
    <row r="36" spans="1:5" ht="51">
      <c r="A36" s="30" t="s">
        <v>42</v>
      </c>
      <c r="E36" s="31" t="s">
        <v>110</v>
      </c>
    </row>
    <row r="37" spans="1:5" ht="63.75">
      <c r="A37" t="s">
        <v>44</v>
      </c>
      <c r="E37" s="29" t="s">
        <v>106</v>
      </c>
    </row>
    <row r="38" spans="1:16" ht="25.5">
      <c r="A38" s="19" t="s">
        <v>35</v>
      </c>
      <c s="23" t="s">
        <v>66</v>
      </c>
      <c s="23" t="s">
        <v>111</v>
      </c>
      <c s="19" t="s">
        <v>37</v>
      </c>
      <c s="24" t="s">
        <v>112</v>
      </c>
      <c s="25" t="s">
        <v>82</v>
      </c>
      <c s="26">
        <v>446.35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113</v>
      </c>
    </row>
    <row r="40" spans="1:5" ht="12.75">
      <c r="A40" s="30" t="s">
        <v>42</v>
      </c>
      <c r="E40" s="31" t="s">
        <v>114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115</v>
      </c>
      <c s="19" t="s">
        <v>37</v>
      </c>
      <c s="24" t="s">
        <v>116</v>
      </c>
      <c s="25" t="s">
        <v>117</v>
      </c>
      <c s="26">
        <v>182.88</v>
      </c>
      <c s="27">
        <v>0</v>
      </c>
      <c s="27">
        <f>ROUND(ROUND(H42,2)*ROUND(G42,3),2)</f>
      </c>
      <c r="O42">
        <f>(I42*0)/100</f>
      </c>
      <c t="s">
        <v>17</v>
      </c>
    </row>
    <row r="43" spans="1:5" ht="38.25">
      <c r="A43" s="28" t="s">
        <v>40</v>
      </c>
      <c r="E43" s="29" t="s">
        <v>118</v>
      </c>
    </row>
    <row r="44" spans="1:5" ht="63.75">
      <c r="A44" s="30" t="s">
        <v>42</v>
      </c>
      <c r="E44" s="31" t="s">
        <v>119</v>
      </c>
    </row>
    <row r="45" spans="1:5" ht="63.75">
      <c r="A45" t="s">
        <v>44</v>
      </c>
      <c r="E45" s="29" t="s">
        <v>106</v>
      </c>
    </row>
    <row r="46" spans="1:16" ht="25.5">
      <c r="A46" s="19" t="s">
        <v>35</v>
      </c>
      <c s="23" t="s">
        <v>32</v>
      </c>
      <c s="23" t="s">
        <v>120</v>
      </c>
      <c s="19" t="s">
        <v>37</v>
      </c>
      <c s="24" t="s">
        <v>121</v>
      </c>
      <c s="25" t="s">
        <v>82</v>
      </c>
      <c s="26">
        <v>3.984</v>
      </c>
      <c s="27">
        <v>0</v>
      </c>
      <c s="27">
        <f>ROUND(ROUND(H46,2)*ROUND(G46,3),2)</f>
      </c>
      <c r="O46">
        <f>(I46*0)/100</f>
      </c>
      <c t="s">
        <v>17</v>
      </c>
    </row>
    <row r="47" spans="1:5" ht="38.25">
      <c r="A47" s="28" t="s">
        <v>40</v>
      </c>
      <c r="E47" s="29" t="s">
        <v>122</v>
      </c>
    </row>
    <row r="48" spans="1:5" ht="25.5">
      <c r="A48" s="30" t="s">
        <v>42</v>
      </c>
      <c r="E48" s="31" t="s">
        <v>123</v>
      </c>
    </row>
    <row r="49" spans="1:5" ht="63.75">
      <c r="A49" t="s">
        <v>44</v>
      </c>
      <c r="E49" s="29" t="s">
        <v>106</v>
      </c>
    </row>
    <row r="50" spans="1:16" ht="12.75">
      <c r="A50" s="19" t="s">
        <v>35</v>
      </c>
      <c s="23" t="s">
        <v>124</v>
      </c>
      <c s="23" t="s">
        <v>125</v>
      </c>
      <c s="19" t="s">
        <v>37</v>
      </c>
      <c s="24" t="s">
        <v>126</v>
      </c>
      <c s="25" t="s">
        <v>117</v>
      </c>
      <c s="26">
        <v>69.56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127</v>
      </c>
    </row>
    <row r="52" spans="1:5" ht="12.75">
      <c r="A52" s="30" t="s">
        <v>42</v>
      </c>
      <c r="E52" s="31" t="s">
        <v>128</v>
      </c>
    </row>
    <row r="53" spans="1:5" ht="25.5">
      <c r="A53" t="s">
        <v>44</v>
      </c>
      <c r="E53" s="29" t="s">
        <v>129</v>
      </c>
    </row>
    <row r="54" spans="1:16" ht="12.75">
      <c r="A54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82</v>
      </c>
      <c s="26">
        <v>30.3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133</v>
      </c>
    </row>
    <row r="56" spans="1:5" ht="51">
      <c r="A56" s="30" t="s">
        <v>42</v>
      </c>
      <c r="E56" s="31" t="s">
        <v>134</v>
      </c>
    </row>
    <row r="57" spans="1:5" ht="38.25">
      <c r="A57" t="s">
        <v>44</v>
      </c>
      <c r="E57" s="29" t="s">
        <v>135</v>
      </c>
    </row>
    <row r="58" spans="1:16" ht="12.75">
      <c r="A58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82</v>
      </c>
      <c s="26">
        <v>0.96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139</v>
      </c>
    </row>
    <row r="60" spans="1:5" ht="12.75">
      <c r="A60" s="30" t="s">
        <v>42</v>
      </c>
      <c r="E60" s="31" t="s">
        <v>140</v>
      </c>
    </row>
    <row r="61" spans="1:5" ht="369.75">
      <c r="A61" t="s">
        <v>44</v>
      </c>
      <c r="E61" s="29" t="s">
        <v>141</v>
      </c>
    </row>
    <row r="62" spans="1:16" ht="12.75">
      <c r="A62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82</v>
      </c>
      <c s="26">
        <v>42.15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145</v>
      </c>
    </row>
    <row r="64" spans="1:5" ht="12.75">
      <c r="A64" s="30" t="s">
        <v>42</v>
      </c>
      <c r="E64" s="31" t="s">
        <v>146</v>
      </c>
    </row>
    <row r="65" spans="1:5" ht="306">
      <c r="A65" t="s">
        <v>44</v>
      </c>
      <c r="E65" s="29" t="s">
        <v>147</v>
      </c>
    </row>
    <row r="66" spans="1:16" ht="12.75">
      <c r="A66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151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152</v>
      </c>
    </row>
    <row r="68" spans="1:5" ht="12.75">
      <c r="A68" s="30" t="s">
        <v>42</v>
      </c>
      <c r="E68" s="31" t="s">
        <v>43</v>
      </c>
    </row>
    <row r="69" spans="1:5" ht="63.75">
      <c r="A69" t="s">
        <v>44</v>
      </c>
      <c r="E69" s="29" t="s">
        <v>153</v>
      </c>
    </row>
    <row r="70" spans="1:16" ht="12.75">
      <c r="A70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82</v>
      </c>
      <c s="26">
        <v>41.259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51">
      <c r="A71" s="28" t="s">
        <v>40</v>
      </c>
      <c r="E71" s="29" t="s">
        <v>157</v>
      </c>
    </row>
    <row r="72" spans="1:5" ht="12.75">
      <c r="A72" s="30" t="s">
        <v>42</v>
      </c>
      <c r="E72" s="31" t="s">
        <v>158</v>
      </c>
    </row>
    <row r="73" spans="1:5" ht="242.25">
      <c r="A73" t="s">
        <v>44</v>
      </c>
      <c r="E73" s="29" t="s">
        <v>159</v>
      </c>
    </row>
    <row r="74" spans="1:16" ht="12.75">
      <c r="A74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163</v>
      </c>
      <c s="26">
        <v>1797.4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51">
      <c r="A75" s="28" t="s">
        <v>40</v>
      </c>
      <c r="E75" s="29" t="s">
        <v>164</v>
      </c>
    </row>
    <row r="76" spans="1:5" ht="12.75">
      <c r="A76" s="30" t="s">
        <v>42</v>
      </c>
      <c r="E76" s="31" t="s">
        <v>165</v>
      </c>
    </row>
    <row r="77" spans="1:5" ht="25.5">
      <c r="A77" t="s">
        <v>44</v>
      </c>
      <c r="E77" s="29" t="s">
        <v>166</v>
      </c>
    </row>
    <row r="78" spans="1:16" ht="12.75">
      <c r="A78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163</v>
      </c>
      <c s="26">
        <v>281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76.5">
      <c r="A79" s="28" t="s">
        <v>40</v>
      </c>
      <c r="E79" s="29" t="s">
        <v>170</v>
      </c>
    </row>
    <row r="80" spans="1:5" ht="63.75">
      <c r="A80" s="30" t="s">
        <v>42</v>
      </c>
      <c r="E80" s="31" t="s">
        <v>171</v>
      </c>
    </row>
    <row r="81" spans="1:5" ht="38.25">
      <c r="A81" t="s">
        <v>44</v>
      </c>
      <c r="E81" s="29" t="s">
        <v>172</v>
      </c>
    </row>
    <row r="82" spans="1:16" ht="12.75">
      <c r="A82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163</v>
      </c>
      <c s="26">
        <v>281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40</v>
      </c>
      <c r="E83" s="29" t="s">
        <v>176</v>
      </c>
    </row>
    <row r="84" spans="1:5" ht="12.75">
      <c r="A84" s="30" t="s">
        <v>42</v>
      </c>
      <c r="E84" s="31" t="s">
        <v>177</v>
      </c>
    </row>
    <row r="85" spans="1:5" ht="25.5">
      <c r="A85" t="s">
        <v>44</v>
      </c>
      <c r="E85" s="29" t="s">
        <v>178</v>
      </c>
    </row>
    <row r="86" spans="1:16" ht="12.75">
      <c r="A86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163</v>
      </c>
      <c s="26">
        <v>281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177</v>
      </c>
    </row>
    <row r="89" spans="1:5" ht="38.25">
      <c r="A89" t="s">
        <v>44</v>
      </c>
      <c r="E89" s="29" t="s">
        <v>182</v>
      </c>
    </row>
    <row r="90" spans="1:18" ht="12.75" customHeight="1">
      <c r="A90" s="5" t="s">
        <v>33</v>
      </c>
      <c s="5"/>
      <c s="35" t="s">
        <v>25</v>
      </c>
      <c s="5"/>
      <c s="21" t="s">
        <v>183</v>
      </c>
      <c s="5"/>
      <c s="5"/>
      <c s="5"/>
      <c s="36">
        <f>0+Q90</f>
      </c>
      <c r="O90">
        <f>0+R90</f>
      </c>
      <c r="Q90">
        <f>0+I91+I95+I99+I103+I107+I111+I115+I119+I123+I127+I131</f>
      </c>
      <c>
        <f>0+O91+O95+O99+O103+O107+O111+O115+O119+O123+O127+O131</f>
      </c>
    </row>
    <row r="91" spans="1:16" ht="12.75">
      <c r="A91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163</v>
      </c>
      <c s="26">
        <v>1797.4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38.25">
      <c r="A92" s="28" t="s">
        <v>40</v>
      </c>
      <c r="E92" s="29" t="s">
        <v>187</v>
      </c>
    </row>
    <row r="93" spans="1:5" ht="89.25">
      <c r="A93" s="30" t="s">
        <v>42</v>
      </c>
      <c r="E93" s="31" t="s">
        <v>188</v>
      </c>
    </row>
    <row r="94" spans="1:5" ht="51">
      <c r="A94" t="s">
        <v>44</v>
      </c>
      <c r="E94" s="29" t="s">
        <v>189</v>
      </c>
    </row>
    <row r="95" spans="1:16" ht="12.75">
      <c r="A95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163</v>
      </c>
      <c s="26">
        <v>33.2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25.5">
      <c r="A96" s="28" t="s">
        <v>40</v>
      </c>
      <c r="E96" s="29" t="s">
        <v>193</v>
      </c>
    </row>
    <row r="97" spans="1:5" ht="12.75">
      <c r="A97" s="30" t="s">
        <v>42</v>
      </c>
      <c r="E97" s="31" t="s">
        <v>194</v>
      </c>
    </row>
    <row r="98" spans="1:5" ht="51">
      <c r="A98" t="s">
        <v>44</v>
      </c>
      <c r="E98" s="29" t="s">
        <v>195</v>
      </c>
    </row>
    <row r="99" spans="1:16" ht="12.75">
      <c r="A99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163</v>
      </c>
      <c s="26">
        <v>33.2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199</v>
      </c>
    </row>
    <row r="101" spans="1:5" ht="12.75">
      <c r="A101" s="30" t="s">
        <v>42</v>
      </c>
      <c r="E101" s="31" t="s">
        <v>194</v>
      </c>
    </row>
    <row r="102" spans="1:5" ht="51">
      <c r="A102" t="s">
        <v>44</v>
      </c>
      <c r="E102" s="29" t="s">
        <v>195</v>
      </c>
    </row>
    <row r="103" spans="1:16" ht="12.75">
      <c r="A103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163</v>
      </c>
      <c s="26">
        <v>33.2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203</v>
      </c>
    </row>
    <row r="105" spans="1:5" ht="12.75">
      <c r="A105" s="30" t="s">
        <v>42</v>
      </c>
      <c r="E105" s="31" t="s">
        <v>194</v>
      </c>
    </row>
    <row r="106" spans="1:5" ht="140.25">
      <c r="A106" t="s">
        <v>44</v>
      </c>
      <c r="E106" s="29" t="s">
        <v>204</v>
      </c>
    </row>
    <row r="107" spans="1:16" ht="12.75">
      <c r="A107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163</v>
      </c>
      <c s="26">
        <v>33.2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208</v>
      </c>
    </row>
    <row r="109" spans="1:5" ht="12.75">
      <c r="A109" s="30" t="s">
        <v>42</v>
      </c>
      <c r="E109" s="31" t="s">
        <v>194</v>
      </c>
    </row>
    <row r="110" spans="1:5" ht="140.25">
      <c r="A110" t="s">
        <v>44</v>
      </c>
      <c r="E110" s="29" t="s">
        <v>204</v>
      </c>
    </row>
    <row r="111" spans="1:16" ht="12.75">
      <c r="A111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163</v>
      </c>
      <c s="26">
        <v>1478.5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38.25">
      <c r="A112" s="28" t="s">
        <v>40</v>
      </c>
      <c r="E112" s="29" t="s">
        <v>212</v>
      </c>
    </row>
    <row r="113" spans="1:5" ht="89.25">
      <c r="A113" s="30" t="s">
        <v>42</v>
      </c>
      <c r="E113" s="31" t="s">
        <v>213</v>
      </c>
    </row>
    <row r="114" spans="1:5" ht="153">
      <c r="A114" t="s">
        <v>44</v>
      </c>
      <c r="E114" s="29" t="s">
        <v>214</v>
      </c>
    </row>
    <row r="115" spans="1:16" ht="12.75">
      <c r="A115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163</v>
      </c>
      <c s="26">
        <v>215.9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63.75">
      <c r="A116" s="28" t="s">
        <v>40</v>
      </c>
      <c r="E116" s="29" t="s">
        <v>218</v>
      </c>
    </row>
    <row r="117" spans="1:5" ht="51">
      <c r="A117" s="30" t="s">
        <v>42</v>
      </c>
      <c r="E117" s="31" t="s">
        <v>219</v>
      </c>
    </row>
    <row r="118" spans="1:5" ht="153">
      <c r="A118" t="s">
        <v>44</v>
      </c>
      <c r="E118" s="29" t="s">
        <v>214</v>
      </c>
    </row>
    <row r="119" spans="1:16" ht="12.75">
      <c r="A119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163</v>
      </c>
      <c s="26">
        <v>7.2</v>
      </c>
      <c s="27">
        <v>0</v>
      </c>
      <c s="27">
        <f>ROUND(ROUND(H119,2)*ROUND(G119,3),2)</f>
      </c>
      <c r="O119">
        <f>(I119*0)/100</f>
      </c>
      <c t="s">
        <v>17</v>
      </c>
    </row>
    <row r="120" spans="1:5" ht="51">
      <c r="A120" s="28" t="s">
        <v>40</v>
      </c>
      <c r="E120" s="29" t="s">
        <v>223</v>
      </c>
    </row>
    <row r="121" spans="1:5" ht="38.25">
      <c r="A121" s="30" t="s">
        <v>42</v>
      </c>
      <c r="E121" s="31" t="s">
        <v>224</v>
      </c>
    </row>
    <row r="122" spans="1:5" ht="153">
      <c r="A122" t="s">
        <v>44</v>
      </c>
      <c r="E122" s="29" t="s">
        <v>214</v>
      </c>
    </row>
    <row r="123" spans="1:16" ht="25.5">
      <c r="A123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163</v>
      </c>
      <c s="26">
        <v>4.6</v>
      </c>
      <c s="27">
        <v>0</v>
      </c>
      <c s="27">
        <f>ROUND(ROUND(H123,2)*ROUND(G123,3),2)</f>
      </c>
      <c r="O123">
        <f>(I123*0)/100</f>
      </c>
      <c t="s">
        <v>17</v>
      </c>
    </row>
    <row r="124" spans="1:5" ht="51">
      <c r="A124" s="28" t="s">
        <v>40</v>
      </c>
      <c r="E124" s="29" t="s">
        <v>228</v>
      </c>
    </row>
    <row r="125" spans="1:5" ht="38.25">
      <c r="A125" s="30" t="s">
        <v>42</v>
      </c>
      <c r="E125" s="31" t="s">
        <v>229</v>
      </c>
    </row>
    <row r="126" spans="1:5" ht="153">
      <c r="A126" t="s">
        <v>44</v>
      </c>
      <c r="E126" s="29" t="s">
        <v>214</v>
      </c>
    </row>
    <row r="127" spans="1:16" ht="25.5">
      <c r="A127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163</v>
      </c>
      <c s="26">
        <v>50.55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63.75">
      <c r="A128" s="28" t="s">
        <v>40</v>
      </c>
      <c r="E128" s="29" t="s">
        <v>233</v>
      </c>
    </row>
    <row r="129" spans="1:5" ht="89.25">
      <c r="A129" s="30" t="s">
        <v>42</v>
      </c>
      <c r="E129" s="31" t="s">
        <v>234</v>
      </c>
    </row>
    <row r="130" spans="1:5" ht="153">
      <c r="A130" t="s">
        <v>44</v>
      </c>
      <c r="E130" s="29" t="s">
        <v>214</v>
      </c>
    </row>
    <row r="131" spans="1:16" ht="25.5">
      <c r="A131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163</v>
      </c>
      <c s="26">
        <v>40.65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51">
      <c r="A132" s="28" t="s">
        <v>40</v>
      </c>
      <c r="E132" s="29" t="s">
        <v>238</v>
      </c>
    </row>
    <row r="133" spans="1:5" ht="38.25">
      <c r="A133" s="30" t="s">
        <v>42</v>
      </c>
      <c r="E133" s="31" t="s">
        <v>239</v>
      </c>
    </row>
    <row r="134" spans="1:5" ht="153">
      <c r="A134" t="s">
        <v>44</v>
      </c>
      <c r="E134" s="29" t="s">
        <v>214</v>
      </c>
    </row>
    <row r="135" spans="1:18" ht="12.75" customHeight="1">
      <c r="A135" s="5" t="s">
        <v>33</v>
      </c>
      <c s="5"/>
      <c s="35" t="s">
        <v>62</v>
      </c>
      <c s="5"/>
      <c s="21" t="s">
        <v>240</v>
      </c>
      <c s="5"/>
      <c s="5"/>
      <c s="5"/>
      <c s="36">
        <f>0+Q135</f>
      </c>
      <c r="O135">
        <f>0+R135</f>
      </c>
      <c r="Q135">
        <f>0+I136</f>
      </c>
      <c>
        <f>0+O136</f>
      </c>
    </row>
    <row r="136" spans="1:16" ht="12.75">
      <c r="A136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163</v>
      </c>
      <c s="26">
        <v>16.835</v>
      </c>
      <c s="27">
        <v>0</v>
      </c>
      <c s="27">
        <f>ROUND(ROUND(H136,2)*ROUND(G136,3),2)</f>
      </c>
      <c r="O136">
        <f>(I136*0)/100</f>
      </c>
      <c t="s">
        <v>17</v>
      </c>
    </row>
    <row r="137" spans="1:5" ht="51">
      <c r="A137" s="28" t="s">
        <v>40</v>
      </c>
      <c r="E137" s="29" t="s">
        <v>244</v>
      </c>
    </row>
    <row r="138" spans="1:5" ht="51">
      <c r="A138" s="30" t="s">
        <v>42</v>
      </c>
      <c r="E138" s="31" t="s">
        <v>245</v>
      </c>
    </row>
    <row r="139" spans="1:5" ht="204">
      <c r="A139" t="s">
        <v>44</v>
      </c>
      <c r="E139" s="29" t="s">
        <v>246</v>
      </c>
    </row>
    <row r="140" spans="1:18" ht="12.75" customHeight="1">
      <c r="A140" s="5" t="s">
        <v>33</v>
      </c>
      <c s="5"/>
      <c s="35" t="s">
        <v>30</v>
      </c>
      <c s="5"/>
      <c s="21" t="s">
        <v>247</v>
      </c>
      <c s="5"/>
      <c s="5"/>
      <c s="5"/>
      <c s="36">
        <f>0+Q140</f>
      </c>
      <c r="O140">
        <f>0+R140</f>
      </c>
      <c r="Q140">
        <f>0+I141+I145+I149+I153+I157+I161+I165+I169+I173+I177+I181+I185+I189+I193</f>
      </c>
      <c>
        <f>0+O141+O145+O149+O153+O157+O161+O165+O169+O173+O177+O181+O185+O189+O193</f>
      </c>
    </row>
    <row r="141" spans="1:16" ht="25.5">
      <c r="A141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151</v>
      </c>
      <c s="26">
        <v>3</v>
      </c>
      <c s="27">
        <v>0</v>
      </c>
      <c s="27">
        <f>ROUND(ROUND(H141,2)*ROUND(G141,3),2)</f>
      </c>
      <c r="O141">
        <f>(I141*0)/100</f>
      </c>
      <c t="s">
        <v>17</v>
      </c>
    </row>
    <row r="142" spans="1:5" ht="25.5">
      <c r="A142" s="28" t="s">
        <v>40</v>
      </c>
      <c r="E142" s="29" t="s">
        <v>251</v>
      </c>
    </row>
    <row r="143" spans="1:5" ht="12.75">
      <c r="A143" s="30" t="s">
        <v>42</v>
      </c>
      <c r="E143" s="31" t="s">
        <v>252</v>
      </c>
    </row>
    <row r="144" spans="1:5" ht="63.75">
      <c r="A144" t="s">
        <v>44</v>
      </c>
      <c r="E144" s="29" t="s">
        <v>253</v>
      </c>
    </row>
    <row r="145" spans="1:16" ht="12.75">
      <c r="A145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151</v>
      </c>
      <c s="26">
        <v>3</v>
      </c>
      <c s="27">
        <v>0</v>
      </c>
      <c s="27">
        <f>ROUND(ROUND(H145,2)*ROUND(G145,3),2)</f>
      </c>
      <c r="O145">
        <f>(I145*0)/100</f>
      </c>
      <c t="s">
        <v>17</v>
      </c>
    </row>
    <row r="146" spans="1:5" ht="25.5">
      <c r="A146" s="28" t="s">
        <v>40</v>
      </c>
      <c r="E146" s="29" t="s">
        <v>257</v>
      </c>
    </row>
    <row r="147" spans="1:5" ht="12.75">
      <c r="A147" s="30" t="s">
        <v>42</v>
      </c>
      <c r="E147" s="31" t="s">
        <v>252</v>
      </c>
    </row>
    <row r="148" spans="1:5" ht="25.5">
      <c r="A148" t="s">
        <v>44</v>
      </c>
      <c r="E148" s="29" t="s">
        <v>258</v>
      </c>
    </row>
    <row r="149" spans="1:16" ht="12.75">
      <c r="A149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151</v>
      </c>
      <c s="26">
        <v>1</v>
      </c>
      <c s="27">
        <v>0</v>
      </c>
      <c s="27">
        <f>ROUND(ROUND(H149,2)*ROUND(G149,3),2)</f>
      </c>
      <c r="O149">
        <f>(I149*0)/100</f>
      </c>
      <c t="s">
        <v>17</v>
      </c>
    </row>
    <row r="150" spans="1:5" ht="25.5">
      <c r="A150" s="28" t="s">
        <v>40</v>
      </c>
      <c r="E150" s="29" t="s">
        <v>262</v>
      </c>
    </row>
    <row r="151" spans="1:5" ht="12.75">
      <c r="A151" s="30" t="s">
        <v>42</v>
      </c>
      <c r="E151" s="31" t="s">
        <v>263</v>
      </c>
    </row>
    <row r="152" spans="1:5" ht="25.5">
      <c r="A152" t="s">
        <v>44</v>
      </c>
      <c r="E152" s="29" t="s">
        <v>258</v>
      </c>
    </row>
    <row r="153" spans="1:16" ht="12.75">
      <c r="A153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151</v>
      </c>
      <c s="26">
        <v>1</v>
      </c>
      <c s="27">
        <v>0</v>
      </c>
      <c s="27">
        <f>ROUND(ROUND(H153,2)*ROUND(G153,3),2)</f>
      </c>
      <c r="O153">
        <f>(I153*0)/100</f>
      </c>
      <c t="s">
        <v>17</v>
      </c>
    </row>
    <row r="154" spans="1:5" ht="25.5">
      <c r="A154" s="28" t="s">
        <v>40</v>
      </c>
      <c r="E154" s="29" t="s">
        <v>267</v>
      </c>
    </row>
    <row r="155" spans="1:5" ht="12.75">
      <c r="A155" s="30" t="s">
        <v>42</v>
      </c>
      <c r="E155" s="31" t="s">
        <v>263</v>
      </c>
    </row>
    <row r="156" spans="1:5" ht="63.75">
      <c r="A156" t="s">
        <v>44</v>
      </c>
      <c r="E156" s="29" t="s">
        <v>268</v>
      </c>
    </row>
    <row r="157" spans="1:16" ht="12.75">
      <c r="A157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117</v>
      </c>
      <c s="26">
        <v>134.06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51">
      <c r="A158" s="28" t="s">
        <v>40</v>
      </c>
      <c r="E158" s="29" t="s">
        <v>272</v>
      </c>
    </row>
    <row r="159" spans="1:5" ht="38.25">
      <c r="A159" s="30" t="s">
        <v>42</v>
      </c>
      <c r="E159" s="31" t="s">
        <v>273</v>
      </c>
    </row>
    <row r="160" spans="1:5" ht="51">
      <c r="A160" t="s">
        <v>44</v>
      </c>
      <c r="E160" s="29" t="s">
        <v>274</v>
      </c>
    </row>
    <row r="161" spans="1:16" ht="12.75">
      <c r="A161" s="19" t="s">
        <v>35</v>
      </c>
      <c s="23" t="s">
        <v>275</v>
      </c>
      <c s="23" t="s">
        <v>276</v>
      </c>
      <c s="19" t="s">
        <v>19</v>
      </c>
      <c s="24" t="s">
        <v>277</v>
      </c>
      <c s="25" t="s">
        <v>117</v>
      </c>
      <c s="26">
        <v>275.06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51">
      <c r="A162" s="28" t="s">
        <v>40</v>
      </c>
      <c r="E162" s="29" t="s">
        <v>278</v>
      </c>
    </row>
    <row r="163" spans="1:5" ht="102">
      <c r="A163" s="30" t="s">
        <v>42</v>
      </c>
      <c r="E163" s="31" t="s">
        <v>279</v>
      </c>
    </row>
    <row r="164" spans="1:5" ht="51">
      <c r="A164" t="s">
        <v>44</v>
      </c>
      <c r="E164" s="29" t="s">
        <v>274</v>
      </c>
    </row>
    <row r="165" spans="1:16" ht="12.75">
      <c r="A165" s="19" t="s">
        <v>35</v>
      </c>
      <c s="23" t="s">
        <v>280</v>
      </c>
      <c s="23" t="s">
        <v>276</v>
      </c>
      <c s="19" t="s">
        <v>13</v>
      </c>
      <c s="24" t="s">
        <v>277</v>
      </c>
      <c s="25" t="s">
        <v>117</v>
      </c>
      <c s="26">
        <v>50</v>
      </c>
      <c s="27">
        <v>0</v>
      </c>
      <c s="27">
        <f>ROUND(ROUND(H165,2)*ROUND(G165,3),2)</f>
      </c>
      <c r="O165">
        <f>(I165*0)/100</f>
      </c>
      <c t="s">
        <v>17</v>
      </c>
    </row>
    <row r="166" spans="1:5" ht="89.25">
      <c r="A166" s="28" t="s">
        <v>40</v>
      </c>
      <c r="E166" s="29" t="s">
        <v>281</v>
      </c>
    </row>
    <row r="167" spans="1:5" ht="38.25">
      <c r="A167" s="30" t="s">
        <v>42</v>
      </c>
      <c r="E167" s="31" t="s">
        <v>282</v>
      </c>
    </row>
    <row r="168" spans="1:5" ht="51">
      <c r="A168" t="s">
        <v>44</v>
      </c>
      <c r="E168" s="29" t="s">
        <v>274</v>
      </c>
    </row>
    <row r="169" spans="1:16" ht="12.75">
      <c r="A169" s="19" t="s">
        <v>35</v>
      </c>
      <c s="23" t="s">
        <v>283</v>
      </c>
      <c s="23" t="s">
        <v>284</v>
      </c>
      <c s="19" t="s">
        <v>19</v>
      </c>
      <c s="24" t="s">
        <v>285</v>
      </c>
      <c s="25" t="s">
        <v>117</v>
      </c>
      <c s="26">
        <v>46.18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51">
      <c r="A170" s="28" t="s">
        <v>40</v>
      </c>
      <c r="E170" s="29" t="s">
        <v>286</v>
      </c>
    </row>
    <row r="171" spans="1:5" ht="51">
      <c r="A171" s="30" t="s">
        <v>42</v>
      </c>
      <c r="E171" s="31" t="s">
        <v>287</v>
      </c>
    </row>
    <row r="172" spans="1:5" ht="51">
      <c r="A172" t="s">
        <v>44</v>
      </c>
      <c r="E172" s="29" t="s">
        <v>274</v>
      </c>
    </row>
    <row r="173" spans="1:16" ht="12.75">
      <c r="A173" s="19" t="s">
        <v>35</v>
      </c>
      <c s="23" t="s">
        <v>288</v>
      </c>
      <c s="23" t="s">
        <v>284</v>
      </c>
      <c s="19" t="s">
        <v>13</v>
      </c>
      <c s="24" t="s">
        <v>285</v>
      </c>
      <c s="25" t="s">
        <v>117</v>
      </c>
      <c s="26">
        <v>29</v>
      </c>
      <c s="27">
        <v>0</v>
      </c>
      <c s="27">
        <f>ROUND(ROUND(H173,2)*ROUND(G173,3),2)</f>
      </c>
      <c r="O173">
        <f>(I173*0)/100</f>
      </c>
      <c t="s">
        <v>17</v>
      </c>
    </row>
    <row r="174" spans="1:5" ht="51">
      <c r="A174" s="28" t="s">
        <v>40</v>
      </c>
      <c r="E174" s="29" t="s">
        <v>289</v>
      </c>
    </row>
    <row r="175" spans="1:5" ht="38.25">
      <c r="A175" s="30" t="s">
        <v>42</v>
      </c>
      <c r="E175" s="31" t="s">
        <v>290</v>
      </c>
    </row>
    <row r="176" spans="1:5" ht="51">
      <c r="A176" t="s">
        <v>44</v>
      </c>
      <c r="E176" s="29" t="s">
        <v>274</v>
      </c>
    </row>
    <row r="177" spans="1:16" ht="12.75">
      <c r="A177" s="19" t="s">
        <v>35</v>
      </c>
      <c s="23" t="s">
        <v>291</v>
      </c>
      <c s="23" t="s">
        <v>284</v>
      </c>
      <c s="19" t="s">
        <v>12</v>
      </c>
      <c s="24" t="s">
        <v>285</v>
      </c>
      <c s="25" t="s">
        <v>117</v>
      </c>
      <c s="26">
        <v>51.98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51">
      <c r="A178" s="28" t="s">
        <v>40</v>
      </c>
      <c r="E178" s="29" t="s">
        <v>292</v>
      </c>
    </row>
    <row r="179" spans="1:5" ht="38.25">
      <c r="A179" s="30" t="s">
        <v>42</v>
      </c>
      <c r="E179" s="31" t="s">
        <v>293</v>
      </c>
    </row>
    <row r="180" spans="1:5" ht="51">
      <c r="A180" t="s">
        <v>44</v>
      </c>
      <c r="E180" s="29" t="s">
        <v>274</v>
      </c>
    </row>
    <row r="181" spans="1:16" ht="12.75">
      <c r="A181" s="19" t="s">
        <v>35</v>
      </c>
      <c s="23" t="s">
        <v>294</v>
      </c>
      <c s="23" t="s">
        <v>284</v>
      </c>
      <c s="19" t="s">
        <v>23</v>
      </c>
      <c s="24" t="s">
        <v>285</v>
      </c>
      <c s="25" t="s">
        <v>117</v>
      </c>
      <c s="26">
        <v>19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51">
      <c r="A182" s="28" t="s">
        <v>40</v>
      </c>
      <c r="E182" s="29" t="s">
        <v>295</v>
      </c>
    </row>
    <row r="183" spans="1:5" ht="63.75">
      <c r="A183" s="30" t="s">
        <v>42</v>
      </c>
      <c r="E183" s="31" t="s">
        <v>296</v>
      </c>
    </row>
    <row r="184" spans="1:5" ht="51">
      <c r="A184" t="s">
        <v>44</v>
      </c>
      <c r="E184" s="29" t="s">
        <v>274</v>
      </c>
    </row>
    <row r="185" spans="1:16" ht="12.75">
      <c r="A185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117</v>
      </c>
      <c s="26">
        <v>69.56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38.25">
      <c r="A186" s="28" t="s">
        <v>40</v>
      </c>
      <c r="E186" s="29" t="s">
        <v>300</v>
      </c>
    </row>
    <row r="187" spans="1:5" ht="51">
      <c r="A187" s="30" t="s">
        <v>42</v>
      </c>
      <c r="E187" s="31" t="s">
        <v>301</v>
      </c>
    </row>
    <row r="188" spans="1:5" ht="25.5">
      <c r="A188" t="s">
        <v>44</v>
      </c>
      <c r="E188" s="29" t="s">
        <v>302</v>
      </c>
    </row>
    <row r="189" spans="1:16" ht="12.75">
      <c r="A189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117</v>
      </c>
      <c s="26">
        <v>69.56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306</v>
      </c>
    </row>
    <row r="191" spans="1:5" ht="12.75">
      <c r="A191" s="30" t="s">
        <v>42</v>
      </c>
      <c r="E191" s="31" t="s">
        <v>128</v>
      </c>
    </row>
    <row r="192" spans="1:5" ht="38.25">
      <c r="A192" t="s">
        <v>44</v>
      </c>
      <c r="E192" s="29" t="s">
        <v>307</v>
      </c>
    </row>
    <row r="193" spans="1:16" ht="12.75">
      <c r="A193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117</v>
      </c>
      <c s="26">
        <v>6.2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311</v>
      </c>
    </row>
    <row r="195" spans="1:5" ht="38.25">
      <c r="A195" s="30" t="s">
        <v>42</v>
      </c>
      <c r="E195" s="31" t="s">
        <v>312</v>
      </c>
    </row>
    <row r="196" spans="1:5" ht="76.5">
      <c r="A196" t="s">
        <v>44</v>
      </c>
      <c r="E196" s="29" t="s">
        <v>313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0+O8+O25+O86+O95+O128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314</v>
      </c>
      <c s="32">
        <f>0+I8+I25+I86+I95+I128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314</v>
      </c>
      <c s="5"/>
      <c s="14" t="s">
        <v>315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82</v>
      </c>
      <c s="26">
        <v>8.44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316</v>
      </c>
    </row>
    <row r="11" spans="1:5" ht="76.5">
      <c r="A11" s="30" t="s">
        <v>42</v>
      </c>
      <c r="E11" s="31" t="s">
        <v>317</v>
      </c>
    </row>
    <row r="12" spans="1:5" ht="25.5">
      <c r="A12" t="s">
        <v>44</v>
      </c>
      <c r="E12" s="29" t="s">
        <v>85</v>
      </c>
    </row>
    <row r="13" spans="1:16" ht="12.75">
      <c r="A13" s="19" t="s">
        <v>35</v>
      </c>
      <c s="23" t="s">
        <v>13</v>
      </c>
      <c s="23" t="s">
        <v>86</v>
      </c>
      <c s="19" t="s">
        <v>19</v>
      </c>
      <c s="24" t="s">
        <v>87</v>
      </c>
      <c s="25" t="s">
        <v>82</v>
      </c>
      <c s="26">
        <v>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</v>
      </c>
    </row>
    <row r="15" spans="1:5" ht="12.75">
      <c r="A15" s="30" t="s">
        <v>42</v>
      </c>
      <c r="E15" s="31" t="s">
        <v>318</v>
      </c>
    </row>
    <row r="16" spans="1:5" ht="25.5">
      <c r="A16" t="s">
        <v>44</v>
      </c>
      <c r="E16" s="29" t="s">
        <v>85</v>
      </c>
    </row>
    <row r="17" spans="1:16" ht="12.75">
      <c r="A17" s="19" t="s">
        <v>35</v>
      </c>
      <c s="23" t="s">
        <v>12</v>
      </c>
      <c s="23" t="s">
        <v>86</v>
      </c>
      <c s="19" t="s">
        <v>13</v>
      </c>
      <c s="24" t="s">
        <v>87</v>
      </c>
      <c s="25" t="s">
        <v>82</v>
      </c>
      <c s="26">
        <v>9.17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319</v>
      </c>
    </row>
    <row r="19" spans="1:5" ht="51">
      <c r="A19" s="30" t="s">
        <v>42</v>
      </c>
      <c r="E19" s="31" t="s">
        <v>320</v>
      </c>
    </row>
    <row r="20" spans="1:5" ht="25.5">
      <c r="A20" t="s">
        <v>44</v>
      </c>
      <c r="E20" s="29" t="s">
        <v>85</v>
      </c>
    </row>
    <row r="21" spans="1:16" ht="12.75">
      <c r="A21" s="19" t="s">
        <v>35</v>
      </c>
      <c s="23" t="s">
        <v>23</v>
      </c>
      <c s="23" t="s">
        <v>92</v>
      </c>
      <c s="19" t="s">
        <v>37</v>
      </c>
      <c s="24" t="s">
        <v>93</v>
      </c>
      <c s="25" t="s">
        <v>82</v>
      </c>
      <c s="26">
        <v>0.84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321</v>
      </c>
    </row>
    <row r="23" spans="1:5" ht="12.75">
      <c r="A23" s="30" t="s">
        <v>42</v>
      </c>
      <c r="E23" s="31" t="s">
        <v>322</v>
      </c>
    </row>
    <row r="24" spans="1:5" ht="25.5">
      <c r="A24" t="s">
        <v>44</v>
      </c>
      <c r="E24" s="29" t="s">
        <v>85</v>
      </c>
    </row>
    <row r="25" spans="1:18" ht="12.75" customHeight="1">
      <c r="A25" s="5" t="s">
        <v>33</v>
      </c>
      <c s="5"/>
      <c s="35" t="s">
        <v>19</v>
      </c>
      <c s="5"/>
      <c s="21" t="s">
        <v>101</v>
      </c>
      <c s="5"/>
      <c s="5"/>
      <c s="5"/>
      <c s="36">
        <f>0+Q25</f>
      </c>
      <c r="O25">
        <f>0+R25</f>
      </c>
      <c r="Q25">
        <f>0+I26+I30+I34+I38+I42+I46+I50+I54+I58+I62+I66+I70+I74+I78+I82</f>
      </c>
      <c>
        <f>0+O26+O30+O34+O38+O42+O46+O50+O54+O58+O62+O66+O70+O74+O78+O82</f>
      </c>
    </row>
    <row r="26" spans="1:16" ht="12.75">
      <c r="A26" s="19" t="s">
        <v>35</v>
      </c>
      <c s="23" t="s">
        <v>25</v>
      </c>
      <c s="23" t="s">
        <v>107</v>
      </c>
      <c s="19" t="s">
        <v>37</v>
      </c>
      <c s="24" t="s">
        <v>108</v>
      </c>
      <c s="25" t="s">
        <v>82</v>
      </c>
      <c s="26">
        <v>3.2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109</v>
      </c>
    </row>
    <row r="28" spans="1:5" ht="12.75">
      <c r="A28" s="30" t="s">
        <v>42</v>
      </c>
      <c r="E28" s="31" t="s">
        <v>323</v>
      </c>
    </row>
    <row r="29" spans="1:5" ht="63.75">
      <c r="A29" t="s">
        <v>44</v>
      </c>
      <c r="E29" s="29" t="s">
        <v>106</v>
      </c>
    </row>
    <row r="30" spans="1:16" ht="25.5">
      <c r="A30" s="19" t="s">
        <v>35</v>
      </c>
      <c s="23" t="s">
        <v>27</v>
      </c>
      <c s="23" t="s">
        <v>111</v>
      </c>
      <c s="19" t="s">
        <v>37</v>
      </c>
      <c s="24" t="s">
        <v>112</v>
      </c>
      <c s="25" t="s">
        <v>82</v>
      </c>
      <c s="26">
        <v>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113</v>
      </c>
    </row>
    <row r="32" spans="1:5" ht="12.75">
      <c r="A32" s="30" t="s">
        <v>42</v>
      </c>
      <c r="E32" s="31" t="s">
        <v>324</v>
      </c>
    </row>
    <row r="33" spans="1:5" ht="63.75">
      <c r="A33" t="s">
        <v>44</v>
      </c>
      <c r="E33" s="29" t="s">
        <v>106</v>
      </c>
    </row>
    <row r="34" spans="1:16" ht="12.75">
      <c r="A34" s="19" t="s">
        <v>35</v>
      </c>
      <c s="23" t="s">
        <v>62</v>
      </c>
      <c s="23" t="s">
        <v>115</v>
      </c>
      <c s="19" t="s">
        <v>37</v>
      </c>
      <c s="24" t="s">
        <v>116</v>
      </c>
      <c s="25" t="s">
        <v>117</v>
      </c>
      <c s="26">
        <v>8.6</v>
      </c>
      <c s="27">
        <v>0</v>
      </c>
      <c s="27">
        <f>ROUND(ROUND(H34,2)*ROUND(G34,3),2)</f>
      </c>
      <c r="O34">
        <f>(I34*0)/100</f>
      </c>
      <c t="s">
        <v>17</v>
      </c>
    </row>
    <row r="35" spans="1:5" ht="38.25">
      <c r="A35" s="28" t="s">
        <v>40</v>
      </c>
      <c r="E35" s="29" t="s">
        <v>118</v>
      </c>
    </row>
    <row r="36" spans="1:5" ht="12.75">
      <c r="A36" s="30" t="s">
        <v>42</v>
      </c>
      <c r="E36" s="31" t="s">
        <v>325</v>
      </c>
    </row>
    <row r="37" spans="1:5" ht="63.75">
      <c r="A37" t="s">
        <v>44</v>
      </c>
      <c r="E37" s="29" t="s">
        <v>106</v>
      </c>
    </row>
    <row r="38" spans="1:16" ht="25.5">
      <c r="A38" s="19" t="s">
        <v>35</v>
      </c>
      <c s="23" t="s">
        <v>66</v>
      </c>
      <c s="23" t="s">
        <v>120</v>
      </c>
      <c s="19" t="s">
        <v>37</v>
      </c>
      <c s="24" t="s">
        <v>121</v>
      </c>
      <c s="25" t="s">
        <v>82</v>
      </c>
      <c s="26">
        <v>0.84</v>
      </c>
      <c s="27">
        <v>0</v>
      </c>
      <c s="27">
        <f>ROUND(ROUND(H38,2)*ROUND(G38,3),2)</f>
      </c>
      <c r="O38">
        <f>(I38*0)/100</f>
      </c>
      <c t="s">
        <v>17</v>
      </c>
    </row>
    <row r="39" spans="1:5" ht="38.25">
      <c r="A39" s="28" t="s">
        <v>40</v>
      </c>
      <c r="E39" s="29" t="s">
        <v>122</v>
      </c>
    </row>
    <row r="40" spans="1:5" ht="12.75">
      <c r="A40" s="30" t="s">
        <v>42</v>
      </c>
      <c r="E40" s="31" t="s">
        <v>326</v>
      </c>
    </row>
    <row r="41" spans="1:5" ht="63.75">
      <c r="A41" t="s">
        <v>44</v>
      </c>
      <c r="E41" s="29" t="s">
        <v>106</v>
      </c>
    </row>
    <row r="42" spans="1:16" ht="12.75">
      <c r="A42" s="19" t="s">
        <v>35</v>
      </c>
      <c s="23" t="s">
        <v>30</v>
      </c>
      <c s="23" t="s">
        <v>125</v>
      </c>
      <c s="19" t="s">
        <v>37</v>
      </c>
      <c s="24" t="s">
        <v>126</v>
      </c>
      <c s="25" t="s">
        <v>117</v>
      </c>
      <c s="26">
        <v>13.71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127</v>
      </c>
    </row>
    <row r="44" spans="1:5" ht="12.75">
      <c r="A44" s="30" t="s">
        <v>42</v>
      </c>
      <c r="E44" s="31" t="s">
        <v>327</v>
      </c>
    </row>
    <row r="45" spans="1:5" ht="25.5">
      <c r="A45" t="s">
        <v>44</v>
      </c>
      <c r="E45" s="29" t="s">
        <v>129</v>
      </c>
    </row>
    <row r="46" spans="1:16" ht="12.75">
      <c r="A46" s="19" t="s">
        <v>35</v>
      </c>
      <c s="23" t="s">
        <v>32</v>
      </c>
      <c s="23" t="s">
        <v>131</v>
      </c>
      <c s="19" t="s">
        <v>37</v>
      </c>
      <c s="24" t="s">
        <v>132</v>
      </c>
      <c s="25" t="s">
        <v>82</v>
      </c>
      <c s="26">
        <v>9.75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133</v>
      </c>
    </row>
    <row r="48" spans="1:5" ht="12.75">
      <c r="A48" s="30" t="s">
        <v>42</v>
      </c>
      <c r="E48" s="31" t="s">
        <v>328</v>
      </c>
    </row>
    <row r="49" spans="1:5" ht="38.25">
      <c r="A49" t="s">
        <v>44</v>
      </c>
      <c r="E49" s="29" t="s">
        <v>135</v>
      </c>
    </row>
    <row r="50" spans="1:16" ht="12.75">
      <c r="A50" s="19" t="s">
        <v>35</v>
      </c>
      <c s="23" t="s">
        <v>124</v>
      </c>
      <c s="23" t="s">
        <v>137</v>
      </c>
      <c s="19" t="s">
        <v>37</v>
      </c>
      <c s="24" t="s">
        <v>138</v>
      </c>
      <c s="25" t="s">
        <v>82</v>
      </c>
      <c s="26">
        <v>2.8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139</v>
      </c>
    </row>
    <row r="52" spans="1:5" ht="12.75">
      <c r="A52" s="30" t="s">
        <v>42</v>
      </c>
      <c r="E52" s="31" t="s">
        <v>329</v>
      </c>
    </row>
    <row r="53" spans="1:5" ht="369.75">
      <c r="A53" t="s">
        <v>44</v>
      </c>
      <c r="E53" s="29" t="s">
        <v>141</v>
      </c>
    </row>
    <row r="54" spans="1:16" ht="12.75">
      <c r="A54" s="19" t="s">
        <v>35</v>
      </c>
      <c s="23" t="s">
        <v>130</v>
      </c>
      <c s="23" t="s">
        <v>143</v>
      </c>
      <c s="19" t="s">
        <v>37</v>
      </c>
      <c s="24" t="s">
        <v>144</v>
      </c>
      <c s="25" t="s">
        <v>82</v>
      </c>
      <c s="26">
        <v>6.15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145</v>
      </c>
    </row>
    <row r="56" spans="1:5" ht="12.75">
      <c r="A56" s="30" t="s">
        <v>42</v>
      </c>
      <c r="E56" s="31" t="s">
        <v>330</v>
      </c>
    </row>
    <row r="57" spans="1:5" ht="306">
      <c r="A57" t="s">
        <v>44</v>
      </c>
      <c r="E57" s="29" t="s">
        <v>147</v>
      </c>
    </row>
    <row r="58" spans="1:16" ht="12.75">
      <c r="A58" s="19" t="s">
        <v>35</v>
      </c>
      <c s="23" t="s">
        <v>136</v>
      </c>
      <c s="23" t="s">
        <v>331</v>
      </c>
      <c s="19" t="s">
        <v>37</v>
      </c>
      <c s="24" t="s">
        <v>332</v>
      </c>
      <c s="25" t="s">
        <v>82</v>
      </c>
      <c s="26">
        <v>2.72</v>
      </c>
      <c s="27">
        <v>0</v>
      </c>
      <c s="27">
        <f>ROUND(ROUND(H58,2)*ROUND(G58,3),2)</f>
      </c>
      <c r="O58">
        <f>(I58*0)/100</f>
      </c>
      <c t="s">
        <v>17</v>
      </c>
    </row>
    <row r="59" spans="1:5" ht="38.25">
      <c r="A59" s="28" t="s">
        <v>40</v>
      </c>
      <c r="E59" s="29" t="s">
        <v>333</v>
      </c>
    </row>
    <row r="60" spans="1:5" ht="25.5">
      <c r="A60" s="30" t="s">
        <v>42</v>
      </c>
      <c r="E60" s="31" t="s">
        <v>334</v>
      </c>
    </row>
    <row r="61" spans="1:5" ht="318.75">
      <c r="A61" t="s">
        <v>44</v>
      </c>
      <c r="E61" s="29" t="s">
        <v>335</v>
      </c>
    </row>
    <row r="62" spans="1:16" ht="12.75">
      <c r="A62" s="19" t="s">
        <v>35</v>
      </c>
      <c s="23" t="s">
        <v>142</v>
      </c>
      <c s="23" t="s">
        <v>155</v>
      </c>
      <c s="19" t="s">
        <v>37</v>
      </c>
      <c s="24" t="s">
        <v>156</v>
      </c>
      <c s="25" t="s">
        <v>82</v>
      </c>
      <c s="26">
        <v>4.127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157</v>
      </c>
    </row>
    <row r="64" spans="1:5" ht="12.75">
      <c r="A64" s="30" t="s">
        <v>42</v>
      </c>
      <c r="E64" s="31" t="s">
        <v>336</v>
      </c>
    </row>
    <row r="65" spans="1:5" ht="242.25">
      <c r="A65" t="s">
        <v>44</v>
      </c>
      <c r="E65" s="29" t="s">
        <v>159</v>
      </c>
    </row>
    <row r="66" spans="1:16" ht="12.75">
      <c r="A66" s="19" t="s">
        <v>35</v>
      </c>
      <c s="23" t="s">
        <v>148</v>
      </c>
      <c s="23" t="s">
        <v>337</v>
      </c>
      <c s="19" t="s">
        <v>37</v>
      </c>
      <c s="24" t="s">
        <v>338</v>
      </c>
      <c s="25" t="s">
        <v>82</v>
      </c>
      <c s="26">
        <v>0.68</v>
      </c>
      <c s="27">
        <v>0</v>
      </c>
      <c s="27">
        <f>ROUND(ROUND(H66,2)*ROUND(G66,3),2)</f>
      </c>
      <c r="O66">
        <f>(I66*0)/100</f>
      </c>
      <c t="s">
        <v>17</v>
      </c>
    </row>
    <row r="67" spans="1:5" ht="38.25">
      <c r="A67" s="28" t="s">
        <v>40</v>
      </c>
      <c r="E67" s="29" t="s">
        <v>339</v>
      </c>
    </row>
    <row r="68" spans="1:5" ht="25.5">
      <c r="A68" s="30" t="s">
        <v>42</v>
      </c>
      <c r="E68" s="31" t="s">
        <v>340</v>
      </c>
    </row>
    <row r="69" spans="1:5" ht="229.5">
      <c r="A69" t="s">
        <v>44</v>
      </c>
      <c r="E69" s="29" t="s">
        <v>341</v>
      </c>
    </row>
    <row r="70" spans="1:16" ht="12.75">
      <c r="A70" s="19" t="s">
        <v>35</v>
      </c>
      <c s="23" t="s">
        <v>154</v>
      </c>
      <c s="23" t="s">
        <v>161</v>
      </c>
      <c s="19" t="s">
        <v>37</v>
      </c>
      <c s="24" t="s">
        <v>162</v>
      </c>
      <c s="25" t="s">
        <v>163</v>
      </c>
      <c s="26">
        <v>49.65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51">
      <c r="A71" s="28" t="s">
        <v>40</v>
      </c>
      <c r="E71" s="29" t="s">
        <v>164</v>
      </c>
    </row>
    <row r="72" spans="1:5" ht="12.75">
      <c r="A72" s="30" t="s">
        <v>42</v>
      </c>
      <c r="E72" s="31" t="s">
        <v>342</v>
      </c>
    </row>
    <row r="73" spans="1:5" ht="25.5">
      <c r="A73" t="s">
        <v>44</v>
      </c>
      <c r="E73" s="29" t="s">
        <v>166</v>
      </c>
    </row>
    <row r="74" spans="1:16" ht="12.75">
      <c r="A74" s="19" t="s">
        <v>35</v>
      </c>
      <c s="23" t="s">
        <v>160</v>
      </c>
      <c s="23" t="s">
        <v>168</v>
      </c>
      <c s="19" t="s">
        <v>37</v>
      </c>
      <c s="24" t="s">
        <v>169</v>
      </c>
      <c s="25" t="s">
        <v>163</v>
      </c>
      <c s="26">
        <v>41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76.5">
      <c r="A75" s="28" t="s">
        <v>40</v>
      </c>
      <c r="E75" s="29" t="s">
        <v>170</v>
      </c>
    </row>
    <row r="76" spans="1:5" ht="12.75">
      <c r="A76" s="30" t="s">
        <v>42</v>
      </c>
      <c r="E76" s="31" t="s">
        <v>343</v>
      </c>
    </row>
    <row r="77" spans="1:5" ht="38.25">
      <c r="A77" t="s">
        <v>44</v>
      </c>
      <c r="E77" s="29" t="s">
        <v>172</v>
      </c>
    </row>
    <row r="78" spans="1:16" ht="12.75">
      <c r="A78" s="19" t="s">
        <v>35</v>
      </c>
      <c s="23" t="s">
        <v>167</v>
      </c>
      <c s="23" t="s">
        <v>174</v>
      </c>
      <c s="19" t="s">
        <v>37</v>
      </c>
      <c s="24" t="s">
        <v>175</v>
      </c>
      <c s="25" t="s">
        <v>163</v>
      </c>
      <c s="26">
        <v>41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176</v>
      </c>
    </row>
    <row r="80" spans="1:5" ht="12.75">
      <c r="A80" s="30" t="s">
        <v>42</v>
      </c>
      <c r="E80" s="31" t="s">
        <v>344</v>
      </c>
    </row>
    <row r="81" spans="1:5" ht="25.5">
      <c r="A81" t="s">
        <v>44</v>
      </c>
      <c r="E81" s="29" t="s">
        <v>178</v>
      </c>
    </row>
    <row r="82" spans="1:16" ht="12.75">
      <c r="A82" s="19" t="s">
        <v>35</v>
      </c>
      <c s="23" t="s">
        <v>173</v>
      </c>
      <c s="23" t="s">
        <v>180</v>
      </c>
      <c s="19" t="s">
        <v>37</v>
      </c>
      <c s="24" t="s">
        <v>181</v>
      </c>
      <c s="25" t="s">
        <v>163</v>
      </c>
      <c s="26">
        <v>41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344</v>
      </c>
    </row>
    <row r="85" spans="1:5" ht="38.25">
      <c r="A85" t="s">
        <v>44</v>
      </c>
      <c r="E85" s="29" t="s">
        <v>182</v>
      </c>
    </row>
    <row r="86" spans="1:18" ht="12.75" customHeight="1">
      <c r="A86" s="5" t="s">
        <v>33</v>
      </c>
      <c s="5"/>
      <c s="35" t="s">
        <v>13</v>
      </c>
      <c s="5"/>
      <c s="21" t="s">
        <v>345</v>
      </c>
      <c s="5"/>
      <c s="5"/>
      <c s="5"/>
      <c s="36">
        <f>0+Q86</f>
      </c>
      <c r="O86">
        <f>0+R86</f>
      </c>
      <c r="Q86">
        <f>0+I87+I91</f>
      </c>
      <c>
        <f>0+O87+O91</f>
      </c>
    </row>
    <row r="87" spans="1:16" ht="12.75">
      <c r="A87" s="19" t="s">
        <v>35</v>
      </c>
      <c s="23" t="s">
        <v>179</v>
      </c>
      <c s="23" t="s">
        <v>346</v>
      </c>
      <c s="19" t="s">
        <v>37</v>
      </c>
      <c s="24" t="s">
        <v>347</v>
      </c>
      <c s="25" t="s">
        <v>82</v>
      </c>
      <c s="26">
        <v>0.68</v>
      </c>
      <c s="27">
        <v>0</v>
      </c>
      <c s="27">
        <f>ROUND(ROUND(H87,2)*ROUND(G87,3),2)</f>
      </c>
      <c r="O87">
        <f>(I87*0)/100</f>
      </c>
      <c t="s">
        <v>17</v>
      </c>
    </row>
    <row r="88" spans="1:5" ht="63.75">
      <c r="A88" s="28" t="s">
        <v>40</v>
      </c>
      <c r="E88" s="29" t="s">
        <v>348</v>
      </c>
    </row>
    <row r="89" spans="1:5" ht="25.5">
      <c r="A89" s="30" t="s">
        <v>42</v>
      </c>
      <c r="E89" s="31" t="s">
        <v>340</v>
      </c>
    </row>
    <row r="90" spans="1:5" ht="229.5">
      <c r="A90" t="s">
        <v>44</v>
      </c>
      <c r="E90" s="29" t="s">
        <v>349</v>
      </c>
    </row>
    <row r="91" spans="1:16" ht="12.75">
      <c r="A91" s="19" t="s">
        <v>35</v>
      </c>
      <c s="23" t="s">
        <v>184</v>
      </c>
      <c s="23" t="s">
        <v>350</v>
      </c>
      <c s="19" t="s">
        <v>37</v>
      </c>
      <c s="24" t="s">
        <v>351</v>
      </c>
      <c s="25" t="s">
        <v>82</v>
      </c>
      <c s="26">
        <v>1.36</v>
      </c>
      <c s="27">
        <v>0</v>
      </c>
      <c s="27">
        <f>ROUND(ROUND(H91,2)*ROUND(G91,3),2)</f>
      </c>
      <c r="O91">
        <f>(I91*0)/100</f>
      </c>
      <c t="s">
        <v>17</v>
      </c>
    </row>
    <row r="92" spans="1:5" ht="38.25">
      <c r="A92" s="28" t="s">
        <v>40</v>
      </c>
      <c r="E92" s="29" t="s">
        <v>352</v>
      </c>
    </row>
    <row r="93" spans="1:5" ht="25.5">
      <c r="A93" s="30" t="s">
        <v>42</v>
      </c>
      <c r="E93" s="31" t="s">
        <v>353</v>
      </c>
    </row>
    <row r="94" spans="1:5" ht="369.75">
      <c r="A94" t="s">
        <v>44</v>
      </c>
      <c r="E94" s="29" t="s">
        <v>354</v>
      </c>
    </row>
    <row r="95" spans="1:18" ht="12.75" customHeight="1">
      <c r="A95" s="5" t="s">
        <v>33</v>
      </c>
      <c s="5"/>
      <c s="35" t="s">
        <v>25</v>
      </c>
      <c s="5"/>
      <c s="21" t="s">
        <v>183</v>
      </c>
      <c s="5"/>
      <c s="5"/>
      <c s="5"/>
      <c s="36">
        <f>0+Q95</f>
      </c>
      <c r="O95">
        <f>0+R95</f>
      </c>
      <c r="Q95">
        <f>0+I96+I100+I104+I108+I112+I116+I120+I124</f>
      </c>
      <c>
        <f>0+O96+O100+O104+O108+O112+O116+O120+O124</f>
      </c>
    </row>
    <row r="96" spans="1:16" ht="12.75">
      <c r="A96" s="19" t="s">
        <v>35</v>
      </c>
      <c s="23" t="s">
        <v>190</v>
      </c>
      <c s="23" t="s">
        <v>185</v>
      </c>
      <c s="19" t="s">
        <v>37</v>
      </c>
      <c s="24" t="s">
        <v>186</v>
      </c>
      <c s="25" t="s">
        <v>163</v>
      </c>
      <c s="26">
        <v>49.65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187</v>
      </c>
    </row>
    <row r="98" spans="1:5" ht="51">
      <c r="A98" s="30" t="s">
        <v>42</v>
      </c>
      <c r="E98" s="31" t="s">
        <v>355</v>
      </c>
    </row>
    <row r="99" spans="1:5" ht="51">
      <c r="A99" t="s">
        <v>44</v>
      </c>
      <c r="E99" s="29" t="s">
        <v>189</v>
      </c>
    </row>
    <row r="100" spans="1:16" ht="12.75">
      <c r="A100" s="19" t="s">
        <v>35</v>
      </c>
      <c s="23" t="s">
        <v>196</v>
      </c>
      <c s="23" t="s">
        <v>191</v>
      </c>
      <c s="19" t="s">
        <v>37</v>
      </c>
      <c s="24" t="s">
        <v>192</v>
      </c>
      <c s="25" t="s">
        <v>163</v>
      </c>
      <c s="26">
        <v>7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193</v>
      </c>
    </row>
    <row r="102" spans="1:5" ht="12.75">
      <c r="A102" s="30" t="s">
        <v>42</v>
      </c>
      <c r="E102" s="31" t="s">
        <v>356</v>
      </c>
    </row>
    <row r="103" spans="1:5" ht="51">
      <c r="A103" t="s">
        <v>44</v>
      </c>
      <c r="E103" s="29" t="s">
        <v>195</v>
      </c>
    </row>
    <row r="104" spans="1:16" ht="12.75">
      <c r="A104" s="19" t="s">
        <v>35</v>
      </c>
      <c s="23" t="s">
        <v>200</v>
      </c>
      <c s="23" t="s">
        <v>197</v>
      </c>
      <c s="19" t="s">
        <v>37</v>
      </c>
      <c s="24" t="s">
        <v>198</v>
      </c>
      <c s="25" t="s">
        <v>163</v>
      </c>
      <c s="26">
        <v>7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199</v>
      </c>
    </row>
    <row r="106" spans="1:5" ht="12.75">
      <c r="A106" s="30" t="s">
        <v>42</v>
      </c>
      <c r="E106" s="31" t="s">
        <v>356</v>
      </c>
    </row>
    <row r="107" spans="1:5" ht="51">
      <c r="A107" t="s">
        <v>44</v>
      </c>
      <c r="E107" s="29" t="s">
        <v>195</v>
      </c>
    </row>
    <row r="108" spans="1:16" ht="12.75">
      <c r="A108" s="19" t="s">
        <v>35</v>
      </c>
      <c s="23" t="s">
        <v>205</v>
      </c>
      <c s="23" t="s">
        <v>201</v>
      </c>
      <c s="19" t="s">
        <v>37</v>
      </c>
      <c s="24" t="s">
        <v>202</v>
      </c>
      <c s="25" t="s">
        <v>163</v>
      </c>
      <c s="26">
        <v>7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203</v>
      </c>
    </row>
    <row r="110" spans="1:5" ht="12.75">
      <c r="A110" s="30" t="s">
        <v>42</v>
      </c>
      <c r="E110" s="31" t="s">
        <v>356</v>
      </c>
    </row>
    <row r="111" spans="1:5" ht="140.25">
      <c r="A111" t="s">
        <v>44</v>
      </c>
      <c r="E111" s="29" t="s">
        <v>204</v>
      </c>
    </row>
    <row r="112" spans="1:16" ht="12.75">
      <c r="A112" s="19" t="s">
        <v>35</v>
      </c>
      <c s="23" t="s">
        <v>209</v>
      </c>
      <c s="23" t="s">
        <v>206</v>
      </c>
      <c s="19" t="s">
        <v>37</v>
      </c>
      <c s="24" t="s">
        <v>207</v>
      </c>
      <c s="25" t="s">
        <v>163</v>
      </c>
      <c s="26">
        <v>7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208</v>
      </c>
    </row>
    <row r="114" spans="1:5" ht="12.75">
      <c r="A114" s="30" t="s">
        <v>42</v>
      </c>
      <c r="E114" s="31" t="s">
        <v>356</v>
      </c>
    </row>
    <row r="115" spans="1:5" ht="140.25">
      <c r="A115" t="s">
        <v>44</v>
      </c>
      <c r="E115" s="29" t="s">
        <v>204</v>
      </c>
    </row>
    <row r="116" spans="1:16" ht="12.75">
      <c r="A116" s="19" t="s">
        <v>35</v>
      </c>
      <c s="23" t="s">
        <v>215</v>
      </c>
      <c s="23" t="s">
        <v>210</v>
      </c>
      <c s="19" t="s">
        <v>37</v>
      </c>
      <c s="24" t="s">
        <v>211</v>
      </c>
      <c s="25" t="s">
        <v>163</v>
      </c>
      <c s="26">
        <v>43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38.25">
      <c r="A117" s="28" t="s">
        <v>40</v>
      </c>
      <c r="E117" s="29" t="s">
        <v>212</v>
      </c>
    </row>
    <row r="118" spans="1:5" ht="12.75">
      <c r="A118" s="30" t="s">
        <v>42</v>
      </c>
      <c r="E118" s="31" t="s">
        <v>357</v>
      </c>
    </row>
    <row r="119" spans="1:5" ht="153">
      <c r="A119" t="s">
        <v>44</v>
      </c>
      <c r="E119" s="29" t="s">
        <v>214</v>
      </c>
    </row>
    <row r="120" spans="1:16" ht="12.75">
      <c r="A120" s="19" t="s">
        <v>35</v>
      </c>
      <c s="23" t="s">
        <v>220</v>
      </c>
      <c s="23" t="s">
        <v>221</v>
      </c>
      <c s="19" t="s">
        <v>37</v>
      </c>
      <c s="24" t="s">
        <v>222</v>
      </c>
      <c s="25" t="s">
        <v>163</v>
      </c>
      <c s="26">
        <v>3.6</v>
      </c>
      <c s="27">
        <v>0</v>
      </c>
      <c s="27">
        <f>ROUND(ROUND(H120,2)*ROUND(G120,3),2)</f>
      </c>
      <c r="O120">
        <f>(I120*0)/100</f>
      </c>
      <c t="s">
        <v>17</v>
      </c>
    </row>
    <row r="121" spans="1:5" ht="51">
      <c r="A121" s="28" t="s">
        <v>40</v>
      </c>
      <c r="E121" s="29" t="s">
        <v>358</v>
      </c>
    </row>
    <row r="122" spans="1:5" ht="12.75">
      <c r="A122" s="30" t="s">
        <v>42</v>
      </c>
      <c r="E122" s="31" t="s">
        <v>359</v>
      </c>
    </row>
    <row r="123" spans="1:5" ht="153">
      <c r="A123" t="s">
        <v>44</v>
      </c>
      <c r="E123" s="29" t="s">
        <v>214</v>
      </c>
    </row>
    <row r="124" spans="1:16" ht="25.5">
      <c r="A124" s="19" t="s">
        <v>35</v>
      </c>
      <c s="23" t="s">
        <v>225</v>
      </c>
      <c s="23" t="s">
        <v>231</v>
      </c>
      <c s="19" t="s">
        <v>37</v>
      </c>
      <c s="24" t="s">
        <v>232</v>
      </c>
      <c s="25" t="s">
        <v>163</v>
      </c>
      <c s="26">
        <v>3.05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63.75">
      <c r="A125" s="28" t="s">
        <v>40</v>
      </c>
      <c r="E125" s="29" t="s">
        <v>233</v>
      </c>
    </row>
    <row r="126" spans="1:5" ht="12.75">
      <c r="A126" s="30" t="s">
        <v>42</v>
      </c>
      <c r="E126" s="31" t="s">
        <v>360</v>
      </c>
    </row>
    <row r="127" spans="1:5" ht="153">
      <c r="A127" t="s">
        <v>44</v>
      </c>
      <c r="E127" s="29" t="s">
        <v>214</v>
      </c>
    </row>
    <row r="128" spans="1:18" ht="12.75" customHeight="1">
      <c r="A128" s="5" t="s">
        <v>33</v>
      </c>
      <c s="5"/>
      <c s="35" t="s">
        <v>30</v>
      </c>
      <c s="5"/>
      <c s="21" t="s">
        <v>247</v>
      </c>
      <c s="5"/>
      <c s="5"/>
      <c s="5"/>
      <c s="36">
        <f>0+Q128</f>
      </c>
      <c r="O128">
        <f>0+R128</f>
      </c>
      <c r="Q128">
        <f>0+I129+I133+I137+I141+I145+I149+I153+I157+I161+I165+I169+I173+I177+I181+I185</f>
      </c>
      <c>
        <f>0+O129+O133+O137+O141+O145+O149+O153+O157+O161+O165+O169+O173+O177+O181+O185</f>
      </c>
    </row>
    <row r="129" spans="1:16" ht="25.5">
      <c r="A129" s="19" t="s">
        <v>35</v>
      </c>
      <c s="23" t="s">
        <v>230</v>
      </c>
      <c s="23" t="s">
        <v>361</v>
      </c>
      <c s="19" t="s">
        <v>37</v>
      </c>
      <c s="24" t="s">
        <v>362</v>
      </c>
      <c s="25" t="s">
        <v>151</v>
      </c>
      <c s="26">
        <v>1</v>
      </c>
      <c s="27">
        <v>0</v>
      </c>
      <c s="27">
        <f>ROUND(ROUND(H129,2)*ROUND(G129,3),2)</f>
      </c>
      <c r="O129">
        <f>(I129*0)/100</f>
      </c>
      <c t="s">
        <v>17</v>
      </c>
    </row>
    <row r="130" spans="1:5" ht="25.5">
      <c r="A130" s="28" t="s">
        <v>40</v>
      </c>
      <c r="E130" s="29" t="s">
        <v>251</v>
      </c>
    </row>
    <row r="131" spans="1:5" ht="12.75">
      <c r="A131" s="30" t="s">
        <v>42</v>
      </c>
      <c r="E131" s="31" t="s">
        <v>363</v>
      </c>
    </row>
    <row r="132" spans="1:5" ht="63.75">
      <c r="A132" t="s">
        <v>44</v>
      </c>
      <c r="E132" s="29" t="s">
        <v>253</v>
      </c>
    </row>
    <row r="133" spans="1:16" ht="12.75">
      <c r="A133" s="19" t="s">
        <v>35</v>
      </c>
      <c s="23" t="s">
        <v>235</v>
      </c>
      <c s="23" t="s">
        <v>364</v>
      </c>
      <c s="19" t="s">
        <v>37</v>
      </c>
      <c s="24" t="s">
        <v>365</v>
      </c>
      <c s="25" t="s">
        <v>151</v>
      </c>
      <c s="26">
        <v>1</v>
      </c>
      <c s="27">
        <v>0</v>
      </c>
      <c s="27">
        <f>ROUND(ROUND(H133,2)*ROUND(G133,3),2)</f>
      </c>
      <c r="O133">
        <f>(I133*0)/100</f>
      </c>
      <c t="s">
        <v>17</v>
      </c>
    </row>
    <row r="134" spans="1:5" ht="25.5">
      <c r="A134" s="28" t="s">
        <v>40</v>
      </c>
      <c r="E134" s="29" t="s">
        <v>366</v>
      </c>
    </row>
    <row r="135" spans="1:5" ht="12.75">
      <c r="A135" s="30" t="s">
        <v>42</v>
      </c>
      <c r="E135" s="31" t="s">
        <v>363</v>
      </c>
    </row>
    <row r="136" spans="1:5" ht="25.5">
      <c r="A136" t="s">
        <v>44</v>
      </c>
      <c r="E136" s="29" t="s">
        <v>258</v>
      </c>
    </row>
    <row r="137" spans="1:16" ht="12.75">
      <c r="A137" s="19" t="s">
        <v>35</v>
      </c>
      <c s="23" t="s">
        <v>241</v>
      </c>
      <c s="23" t="s">
        <v>260</v>
      </c>
      <c s="19" t="s">
        <v>37</v>
      </c>
      <c s="24" t="s">
        <v>261</v>
      </c>
      <c s="25" t="s">
        <v>151</v>
      </c>
      <c s="26">
        <v>2</v>
      </c>
      <c s="27">
        <v>0</v>
      </c>
      <c s="27">
        <f>ROUND(ROUND(H137,2)*ROUND(G137,3),2)</f>
      </c>
      <c r="O137">
        <f>(I137*0)/100</f>
      </c>
      <c t="s">
        <v>17</v>
      </c>
    </row>
    <row r="138" spans="1:5" ht="25.5">
      <c r="A138" s="28" t="s">
        <v>40</v>
      </c>
      <c r="E138" s="29" t="s">
        <v>262</v>
      </c>
    </row>
    <row r="139" spans="1:5" ht="12.75">
      <c r="A139" s="30" t="s">
        <v>42</v>
      </c>
      <c r="E139" s="31" t="s">
        <v>367</v>
      </c>
    </row>
    <row r="140" spans="1:5" ht="25.5">
      <c r="A140" t="s">
        <v>44</v>
      </c>
      <c r="E140" s="29" t="s">
        <v>258</v>
      </c>
    </row>
    <row r="141" spans="1:16" ht="12.75">
      <c r="A141" s="19" t="s">
        <v>35</v>
      </c>
      <c s="23" t="s">
        <v>248</v>
      </c>
      <c s="23" t="s">
        <v>265</v>
      </c>
      <c s="19" t="s">
        <v>37</v>
      </c>
      <c s="24" t="s">
        <v>266</v>
      </c>
      <c s="25" t="s">
        <v>151</v>
      </c>
      <c s="26">
        <v>2</v>
      </c>
      <c s="27">
        <v>0</v>
      </c>
      <c s="27">
        <f>ROUND(ROUND(H141,2)*ROUND(G141,3),2)</f>
      </c>
      <c r="O141">
        <f>(I141*0)/100</f>
      </c>
      <c t="s">
        <v>17</v>
      </c>
    </row>
    <row r="142" spans="1:5" ht="25.5">
      <c r="A142" s="28" t="s">
        <v>40</v>
      </c>
      <c r="E142" s="29" t="s">
        <v>267</v>
      </c>
    </row>
    <row r="143" spans="1:5" ht="12.75">
      <c r="A143" s="30" t="s">
        <v>42</v>
      </c>
      <c r="E143" s="31" t="s">
        <v>367</v>
      </c>
    </row>
    <row r="144" spans="1:5" ht="63.75">
      <c r="A144" t="s">
        <v>44</v>
      </c>
      <c r="E144" s="29" t="s">
        <v>268</v>
      </c>
    </row>
    <row r="145" spans="1:16" ht="12.75">
      <c r="A145" s="19" t="s">
        <v>35</v>
      </c>
      <c s="23" t="s">
        <v>254</v>
      </c>
      <c s="23" t="s">
        <v>276</v>
      </c>
      <c s="19" t="s">
        <v>37</v>
      </c>
      <c s="24" t="s">
        <v>277</v>
      </c>
      <c s="25" t="s">
        <v>117</v>
      </c>
      <c s="26">
        <v>27.51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51">
      <c r="A146" s="28" t="s">
        <v>40</v>
      </c>
      <c r="E146" s="29" t="s">
        <v>278</v>
      </c>
    </row>
    <row r="147" spans="1:5" ht="12.75">
      <c r="A147" s="30" t="s">
        <v>42</v>
      </c>
      <c r="E147" s="31" t="s">
        <v>368</v>
      </c>
    </row>
    <row r="148" spans="1:5" ht="51">
      <c r="A148" t="s">
        <v>44</v>
      </c>
      <c r="E148" s="29" t="s">
        <v>274</v>
      </c>
    </row>
    <row r="149" spans="1:16" ht="12.75">
      <c r="A149" s="19" t="s">
        <v>35</v>
      </c>
      <c s="23" t="s">
        <v>259</v>
      </c>
      <c s="23" t="s">
        <v>284</v>
      </c>
      <c s="19" t="s">
        <v>19</v>
      </c>
      <c s="24" t="s">
        <v>285</v>
      </c>
      <c s="25" t="s">
        <v>117</v>
      </c>
      <c s="26">
        <v>46.18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51">
      <c r="A150" s="28" t="s">
        <v>40</v>
      </c>
      <c r="E150" s="29" t="s">
        <v>286</v>
      </c>
    </row>
    <row r="151" spans="1:5" ht="12.75">
      <c r="A151" s="30" t="s">
        <v>42</v>
      </c>
      <c r="E151" s="31" t="s">
        <v>369</v>
      </c>
    </row>
    <row r="152" spans="1:5" ht="51">
      <c r="A152" t="s">
        <v>44</v>
      </c>
      <c r="E152" s="29" t="s">
        <v>274</v>
      </c>
    </row>
    <row r="153" spans="1:16" ht="12.75">
      <c r="A153" s="19" t="s">
        <v>35</v>
      </c>
      <c s="23" t="s">
        <v>264</v>
      </c>
      <c s="23" t="s">
        <v>284</v>
      </c>
      <c s="19" t="s">
        <v>13</v>
      </c>
      <c s="24" t="s">
        <v>285</v>
      </c>
      <c s="25" t="s">
        <v>117</v>
      </c>
      <c s="26">
        <v>16.16</v>
      </c>
      <c s="27">
        <v>0</v>
      </c>
      <c s="27">
        <f>ROUND(ROUND(H153,2)*ROUND(G153,3),2)</f>
      </c>
      <c r="O153">
        <f>(I153*0)/100</f>
      </c>
      <c t="s">
        <v>17</v>
      </c>
    </row>
    <row r="154" spans="1:5" ht="51">
      <c r="A154" s="28" t="s">
        <v>40</v>
      </c>
      <c r="E154" s="29" t="s">
        <v>370</v>
      </c>
    </row>
    <row r="155" spans="1:5" ht="12.75">
      <c r="A155" s="30" t="s">
        <v>42</v>
      </c>
      <c r="E155" s="31" t="s">
        <v>371</v>
      </c>
    </row>
    <row r="156" spans="1:5" ht="51">
      <c r="A156" t="s">
        <v>44</v>
      </c>
      <c r="E156" s="29" t="s">
        <v>274</v>
      </c>
    </row>
    <row r="157" spans="1:16" ht="12.75">
      <c r="A157" s="19" t="s">
        <v>35</v>
      </c>
      <c s="23" t="s">
        <v>269</v>
      </c>
      <c s="23" t="s">
        <v>284</v>
      </c>
      <c s="19" t="s">
        <v>12</v>
      </c>
      <c s="24" t="s">
        <v>285</v>
      </c>
      <c s="25" t="s">
        <v>117</v>
      </c>
      <c s="26">
        <v>4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51">
      <c r="A158" s="28" t="s">
        <v>40</v>
      </c>
      <c r="E158" s="29" t="s">
        <v>292</v>
      </c>
    </row>
    <row r="159" spans="1:5" ht="12.75">
      <c r="A159" s="30" t="s">
        <v>42</v>
      </c>
      <c r="E159" s="31" t="s">
        <v>372</v>
      </c>
    </row>
    <row r="160" spans="1:5" ht="51">
      <c r="A160" t="s">
        <v>44</v>
      </c>
      <c r="E160" s="29" t="s">
        <v>274</v>
      </c>
    </row>
    <row r="161" spans="1:16" ht="12.75">
      <c r="A161" s="19" t="s">
        <v>35</v>
      </c>
      <c s="23" t="s">
        <v>275</v>
      </c>
      <c s="23" t="s">
        <v>284</v>
      </c>
      <c s="19" t="s">
        <v>23</v>
      </c>
      <c s="24" t="s">
        <v>285</v>
      </c>
      <c s="25" t="s">
        <v>117</v>
      </c>
      <c s="26">
        <v>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51">
      <c r="A162" s="28" t="s">
        <v>40</v>
      </c>
      <c r="E162" s="29" t="s">
        <v>295</v>
      </c>
    </row>
    <row r="163" spans="1:5" ht="12.75">
      <c r="A163" s="30" t="s">
        <v>42</v>
      </c>
      <c r="E163" s="31" t="s">
        <v>43</v>
      </c>
    </row>
    <row r="164" spans="1:5" ht="51">
      <c r="A164" t="s">
        <v>44</v>
      </c>
      <c r="E164" s="29" t="s">
        <v>274</v>
      </c>
    </row>
    <row r="165" spans="1:16" ht="12.75">
      <c r="A165" s="19" t="s">
        <v>35</v>
      </c>
      <c s="23" t="s">
        <v>280</v>
      </c>
      <c s="23" t="s">
        <v>298</v>
      </c>
      <c s="19" t="s">
        <v>37</v>
      </c>
      <c s="24" t="s">
        <v>299</v>
      </c>
      <c s="25" t="s">
        <v>117</v>
      </c>
      <c s="26">
        <v>13.71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38.25">
      <c r="A166" s="28" t="s">
        <v>40</v>
      </c>
      <c r="E166" s="29" t="s">
        <v>300</v>
      </c>
    </row>
    <row r="167" spans="1:5" ht="12.75">
      <c r="A167" s="30" t="s">
        <v>42</v>
      </c>
      <c r="E167" s="31" t="s">
        <v>373</v>
      </c>
    </row>
    <row r="168" spans="1:5" ht="25.5">
      <c r="A168" t="s">
        <v>44</v>
      </c>
      <c r="E168" s="29" t="s">
        <v>302</v>
      </c>
    </row>
    <row r="169" spans="1:16" ht="12.75">
      <c r="A169" s="19" t="s">
        <v>35</v>
      </c>
      <c s="23" t="s">
        <v>283</v>
      </c>
      <c s="23" t="s">
        <v>304</v>
      </c>
      <c s="19" t="s">
        <v>37</v>
      </c>
      <c s="24" t="s">
        <v>305</v>
      </c>
      <c s="25" t="s">
        <v>117</v>
      </c>
      <c s="26">
        <v>13.71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38.25">
      <c r="A170" s="28" t="s">
        <v>40</v>
      </c>
      <c r="E170" s="29" t="s">
        <v>306</v>
      </c>
    </row>
    <row r="171" spans="1:5" ht="12.75">
      <c r="A171" s="30" t="s">
        <v>42</v>
      </c>
      <c r="E171" s="31" t="s">
        <v>327</v>
      </c>
    </row>
    <row r="172" spans="1:5" ht="38.25">
      <c r="A172" t="s">
        <v>44</v>
      </c>
      <c r="E172" s="29" t="s">
        <v>307</v>
      </c>
    </row>
    <row r="173" spans="1:16" ht="12.75">
      <c r="A173" s="19" t="s">
        <v>35</v>
      </c>
      <c s="23" t="s">
        <v>288</v>
      </c>
      <c s="23" t="s">
        <v>374</v>
      </c>
      <c s="19" t="s">
        <v>37</v>
      </c>
      <c s="24" t="s">
        <v>375</v>
      </c>
      <c s="25" t="s">
        <v>82</v>
      </c>
      <c s="26">
        <v>4.68</v>
      </c>
      <c s="27">
        <v>0</v>
      </c>
      <c s="27">
        <f>ROUND(ROUND(H173,2)*ROUND(G173,3),2)</f>
      </c>
      <c r="O173">
        <f>(I173*0)/100</f>
      </c>
      <c t="s">
        <v>17</v>
      </c>
    </row>
    <row r="174" spans="1:5" ht="38.25">
      <c r="A174" s="28" t="s">
        <v>40</v>
      </c>
      <c r="E174" s="29" t="s">
        <v>376</v>
      </c>
    </row>
    <row r="175" spans="1:5" ht="25.5">
      <c r="A175" s="30" t="s">
        <v>42</v>
      </c>
      <c r="E175" s="31" t="s">
        <v>377</v>
      </c>
    </row>
    <row r="176" spans="1:5" ht="102">
      <c r="A176" t="s">
        <v>44</v>
      </c>
      <c r="E176" s="29" t="s">
        <v>378</v>
      </c>
    </row>
    <row r="177" spans="1:16" ht="12.75">
      <c r="A177" s="19" t="s">
        <v>35</v>
      </c>
      <c s="23" t="s">
        <v>291</v>
      </c>
      <c s="23" t="s">
        <v>379</v>
      </c>
      <c s="19" t="s">
        <v>37</v>
      </c>
      <c s="24" t="s">
        <v>380</v>
      </c>
      <c s="25" t="s">
        <v>39</v>
      </c>
      <c s="26">
        <v>1</v>
      </c>
      <c s="27">
        <v>0</v>
      </c>
      <c s="27">
        <f>ROUND(ROUND(H177,2)*ROUND(G177,3),2)</f>
      </c>
      <c r="O177">
        <f>(I177*0)/100</f>
      </c>
      <c t="s">
        <v>17</v>
      </c>
    </row>
    <row r="178" spans="1:5" ht="38.25">
      <c r="A178" s="28" t="s">
        <v>40</v>
      </c>
      <c r="E178" s="29" t="s">
        <v>381</v>
      </c>
    </row>
    <row r="179" spans="1:5" ht="12.75">
      <c r="A179" s="30" t="s">
        <v>42</v>
      </c>
      <c r="E179" s="31" t="s">
        <v>43</v>
      </c>
    </row>
    <row r="180" spans="1:5" ht="102">
      <c r="A180" t="s">
        <v>44</v>
      </c>
      <c r="E180" s="29" t="s">
        <v>382</v>
      </c>
    </row>
    <row r="181" spans="1:16" ht="12.75">
      <c r="A181" s="19" t="s">
        <v>35</v>
      </c>
      <c s="23" t="s">
        <v>294</v>
      </c>
      <c s="23" t="s">
        <v>383</v>
      </c>
      <c s="19" t="s">
        <v>384</v>
      </c>
      <c s="24" t="s">
        <v>385</v>
      </c>
      <c s="25" t="s">
        <v>39</v>
      </c>
      <c s="26">
        <v>1</v>
      </c>
      <c s="27">
        <v>0</v>
      </c>
      <c s="27">
        <f>ROUND(ROUND(H181,2)*ROUND(G181,3),2)</f>
      </c>
      <c r="O181">
        <f>(I181*0)/100</f>
      </c>
      <c t="s">
        <v>17</v>
      </c>
    </row>
    <row r="182" spans="1:5" ht="63.75">
      <c r="A182" s="28" t="s">
        <v>40</v>
      </c>
      <c r="E182" s="29" t="s">
        <v>386</v>
      </c>
    </row>
    <row r="183" spans="1:5" ht="12.75">
      <c r="A183" s="30" t="s">
        <v>42</v>
      </c>
      <c r="E183" s="31" t="s">
        <v>43</v>
      </c>
    </row>
    <row r="184" spans="1:5" ht="12.75">
      <c r="A184" t="s">
        <v>44</v>
      </c>
      <c r="E184" s="29" t="s">
        <v>37</v>
      </c>
    </row>
    <row r="185" spans="1:16" ht="12.75">
      <c r="A185" s="19" t="s">
        <v>35</v>
      </c>
      <c s="23" t="s">
        <v>297</v>
      </c>
      <c s="23" t="s">
        <v>387</v>
      </c>
      <c s="19" t="s">
        <v>384</v>
      </c>
      <c s="24" t="s">
        <v>388</v>
      </c>
      <c s="25" t="s">
        <v>39</v>
      </c>
      <c s="26">
        <v>1</v>
      </c>
      <c s="27">
        <v>0</v>
      </c>
      <c s="27">
        <f>ROUND(ROUND(H185,2)*ROUND(G185,3),2)</f>
      </c>
      <c r="O185">
        <f>(I185*0)/100</f>
      </c>
      <c t="s">
        <v>17</v>
      </c>
    </row>
    <row r="186" spans="1:5" ht="63.75">
      <c r="A186" s="28" t="s">
        <v>40</v>
      </c>
      <c r="E186" s="29" t="s">
        <v>389</v>
      </c>
    </row>
    <row r="187" spans="1:5" ht="12.75">
      <c r="A187" s="30" t="s">
        <v>42</v>
      </c>
      <c r="E187" s="31" t="s">
        <v>43</v>
      </c>
    </row>
    <row r="188" spans="1:5" ht="12.75">
      <c r="A188" t="s">
        <v>44</v>
      </c>
      <c r="E18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